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sace-my.dps.mil/personal/charles_a_barnes_usace_army_mil/Documents/Desktop/"/>
    </mc:Choice>
  </mc:AlternateContent>
  <xr:revisionPtr revIDLastSave="0" documentId="8_{7B3F36C3-4A27-4E7D-A162-CC8CB668595C}" xr6:coauthVersionLast="47" xr6:coauthVersionMax="47" xr10:uidLastSave="{00000000-0000-0000-0000-000000000000}"/>
  <bookViews>
    <workbookView xWindow="-120" yWindow="-90" windowWidth="29040" windowHeight="15690" firstSheet="1" activeTab="1" xr2:uid="{9F65775F-3086-4A50-B774-E87E2F6F83FC}"/>
  </bookViews>
  <sheets>
    <sheet name="Initial Rating" sheetId="2" r:id="rId1"/>
    <sheet name="Weighted Ranking"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4" l="1"/>
  <c r="L11" i="4"/>
  <c r="E11" i="4"/>
  <c r="F11" i="4"/>
  <c r="G11" i="4"/>
  <c r="H11" i="4"/>
  <c r="I11" i="4"/>
  <c r="J11" i="4"/>
  <c r="K11" i="4"/>
  <c r="D11" i="4"/>
  <c r="J10" i="4"/>
  <c r="J9" i="4"/>
  <c r="J8" i="4"/>
  <c r="J6" i="4"/>
  <c r="J7" i="4"/>
  <c r="J5" i="4"/>
  <c r="J4" i="4"/>
  <c r="K10" i="4"/>
  <c r="K9" i="4"/>
  <c r="K8" i="4"/>
  <c r="K7" i="4"/>
  <c r="K6" i="4"/>
  <c r="K5" i="4"/>
  <c r="K4" i="4"/>
  <c r="I10" i="4"/>
  <c r="I9" i="4"/>
  <c r="I8" i="4"/>
  <c r="I7" i="4"/>
  <c r="I6" i="4"/>
  <c r="I5" i="4"/>
  <c r="I4" i="4"/>
  <c r="H10" i="4"/>
  <c r="H9" i="4"/>
  <c r="H8" i="4"/>
  <c r="H7" i="4"/>
  <c r="H6" i="4"/>
  <c r="H5" i="4"/>
  <c r="H4" i="4"/>
  <c r="G10" i="4"/>
  <c r="G9" i="4"/>
  <c r="G8" i="4"/>
  <c r="G7" i="4"/>
  <c r="G6" i="4"/>
  <c r="G5" i="4"/>
  <c r="G4" i="4"/>
  <c r="F10" i="4"/>
  <c r="F9" i="4"/>
  <c r="F8" i="4"/>
  <c r="F7" i="4"/>
  <c r="F6" i="4"/>
  <c r="F5" i="4"/>
  <c r="F4" i="4"/>
  <c r="E10" i="4"/>
  <c r="E9" i="4"/>
  <c r="E8" i="4"/>
  <c r="E7" i="4"/>
  <c r="E6" i="4"/>
  <c r="E5" i="4"/>
  <c r="E4" i="4"/>
  <c r="D10" i="4"/>
  <c r="L10" i="4" s="1"/>
  <c r="D9" i="4"/>
  <c r="L9" i="4" s="1"/>
  <c r="D8" i="4"/>
  <c r="L8" i="4" s="1"/>
  <c r="D7" i="4"/>
  <c r="L7" i="4" s="1"/>
  <c r="D6" i="4"/>
  <c r="L6" i="4" s="1"/>
  <c r="D5" i="4"/>
  <c r="L5" i="4" s="1"/>
  <c r="D4" i="4"/>
  <c r="L4" i="4" s="1"/>
  <c r="K14" i="2"/>
  <c r="K13" i="2"/>
  <c r="K12" i="2"/>
  <c r="K11" i="2"/>
  <c r="K10" i="2"/>
  <c r="K9" i="2"/>
  <c r="K8" i="2"/>
  <c r="K7" i="2"/>
</calcChain>
</file>

<file path=xl/sharedStrings.xml><?xml version="1.0" encoding="utf-8"?>
<sst xmlns="http://schemas.openxmlformats.org/spreadsheetml/2006/main" count="105" uniqueCount="66">
  <si>
    <t>Screening Criteria (5=good, 1=bad)</t>
  </si>
  <si>
    <t xml:space="preserve"> Alternative</t>
  </si>
  <si>
    <t>Type</t>
  </si>
  <si>
    <t xml:space="preserve">Violates Constraints? </t>
  </si>
  <si>
    <t>Detection Coverage</t>
  </si>
  <si>
    <t>Durability and Reliability</t>
  </si>
  <si>
    <t>Routine O&amp;M</t>
  </si>
  <si>
    <t xml:space="preserve">Reliability; covered in other criteria, eliminate? </t>
  </si>
  <si>
    <t>Constructability</t>
  </si>
  <si>
    <t xml:space="preserve">Hydraulics </t>
  </si>
  <si>
    <t>Fish Behavior</t>
  </si>
  <si>
    <t>Total Ranking</t>
  </si>
  <si>
    <t>Cost</t>
  </si>
  <si>
    <t>Research and Development</t>
  </si>
  <si>
    <t>Notes from workshop</t>
  </si>
  <si>
    <t xml:space="preserve">Prototype must fit within existing infrastructure
Prototype cannot hinder fish passage by obstructing passage route
Prototype cannot impede emergency spilling requirements
Prototype cannot impact dam structure or operations required for safety, passing debris, or regular/continued maintenance
Prototype must be based on technology that either exists or could exist by time of construction </t>
  </si>
  <si>
    <t>Alternative 1</t>
  </si>
  <si>
    <t>Spillway Reshaping Insert</t>
  </si>
  <si>
    <t>Screen. Non-starter due to reduction if flow capacity of spillway since no removal process even feasible.</t>
  </si>
  <si>
    <t xml:space="preserve">Alternative 2
</t>
  </si>
  <si>
    <t>Skimming Detection Array</t>
  </si>
  <si>
    <t xml:space="preserve">Screen. Violates safety, can not sit in downstream gate slot preventing timely closure of TSW. </t>
  </si>
  <si>
    <t>Can only be installed in upstream slot</t>
  </si>
  <si>
    <t xml:space="preserve">Alternative 3
</t>
  </si>
  <si>
    <t>Articulation Fin Array</t>
  </si>
  <si>
    <t xml:space="preserve">Alternative 4
</t>
  </si>
  <si>
    <t>Detection Embedded TSW</t>
  </si>
  <si>
    <t> </t>
  </si>
  <si>
    <t>Fish behavioral concern limited. Detection unknown, moderate. Might need supplemental alt. Can be applied to other projects. extensive R&amp;D to figure out how to modify the existing or build a new TSW with a non-ferrous top surface and still maintain structural integrity. concern coming from PMSFC, which is the FS3001 type transceivers that have a 150ft maximum cable span.</t>
  </si>
  <si>
    <t xml:space="preserve">Alternative 5
</t>
  </si>
  <si>
    <t>TSW Embedded PIT Tag Fin Array</t>
  </si>
  <si>
    <t>Need to change design to avoid constraint violation, Keep. Violates safety, fin bending or sticking prevents TSW crest and gate removal required to respond to flooding</t>
  </si>
  <si>
    <t xml:space="preserve">Alternative 6
</t>
  </si>
  <si>
    <t>Embedded in the Existing OGEE</t>
  </si>
  <si>
    <t xml:space="preserve">Will need to determine feasbility </t>
  </si>
  <si>
    <t>Alternative 7</t>
  </si>
  <si>
    <t>Embedded in OGEE with Reshaping</t>
  </si>
  <si>
    <t>Alternative 8</t>
  </si>
  <si>
    <t>PIT Barge in Forebay or Tailrace</t>
  </si>
  <si>
    <t xml:space="preserve">Prefers to be in tailrace, not forebay. Might not be best for standalone alt. </t>
  </si>
  <si>
    <t>Alternative 9</t>
  </si>
  <si>
    <t>JBS Outfall Antenna</t>
  </si>
  <si>
    <t>backside of piers migh help improve hydraulics</t>
  </si>
  <si>
    <t>Alternative 10</t>
  </si>
  <si>
    <t>Split-Leaf Spillway Detection</t>
  </si>
  <si>
    <t>McNary moving away from split-leaf</t>
  </si>
  <si>
    <t>Alternative 11</t>
  </si>
  <si>
    <t>Matrix Antenna PIT Detector</t>
  </si>
  <si>
    <t xml:space="preserve">12X10 squares. How often to clean this? Could lead to fish passage concerns with too much debris. Combine with other alts (4?). </t>
  </si>
  <si>
    <t>Alternative 12</t>
  </si>
  <si>
    <t xml:space="preserve">Hybrid: Alt 6, 11; Alt 6, 8; Alt 6, 11, 8;  Alt 4, 11; Alt 4, 8; Alt 4, 11, &amp;8 </t>
  </si>
  <si>
    <t>Combos with tech feas., alts can supplement each other; can we afford the combos? Develop hybrid cost/detection (psuedo BCR)</t>
  </si>
  <si>
    <t>Screening Criteria (5=good, 1=bad; reversed for R&amp;D/O&amp;M)</t>
  </si>
  <si>
    <t>Detection Coverage (2.0)</t>
  </si>
  <si>
    <t>Durability and Robustness (1.7)</t>
  </si>
  <si>
    <t>Routine O&amp;M (1.7)</t>
  </si>
  <si>
    <t>Constructability (1.4)</t>
  </si>
  <si>
    <t>Hydraulics (1.1)</t>
  </si>
  <si>
    <t>Fish Behavior (1.3)</t>
  </si>
  <si>
    <t>Cost (1.6)</t>
  </si>
  <si>
    <t xml:space="preserve"> Research and Development (1.3)</t>
  </si>
  <si>
    <t>Construction Costs (30% Contingency and Escalated to FY2032)</t>
  </si>
  <si>
    <t>Notes</t>
  </si>
  <si>
    <t>Alternative 6</t>
  </si>
  <si>
    <t>Hybrid: 8 &amp; 11</t>
  </si>
  <si>
    <t>Looked at the top 3 alternatives and combined the two that make sense.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</si>
</sst>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x14ac:knownFonts="1">
    <font>
      <sz val="11"/>
      <color theme="1"/>
      <name val="Aptos Narrow"/>
      <family val="2"/>
      <scheme val="minor"/>
    </font>
    <font>
      <b/>
      <sz val="12"/>
      <color theme="1"/>
      <name val="Aptos Narrow"/>
      <family val="2"/>
      <scheme val="minor"/>
    </font>
    <font>
      <sz val="12"/>
      <color theme="1"/>
      <name val="Aptos Narrow"/>
      <family val="2"/>
      <scheme val="minor"/>
    </font>
    <font>
      <i/>
      <sz val="11"/>
      <color theme="1"/>
      <name val="Aptos Narrow"/>
      <family val="2"/>
      <scheme val="minor"/>
    </font>
    <font>
      <i/>
      <sz val="12"/>
      <color theme="1"/>
      <name val="Aptos Narrow"/>
      <family val="2"/>
      <scheme val="minor"/>
    </font>
    <font>
      <sz val="12"/>
      <color rgb="FF000000"/>
      <name val="Aptos Narrow"/>
      <family val="2"/>
    </font>
    <font>
      <b/>
      <strike/>
      <sz val="12"/>
      <color theme="1"/>
      <name val="Aptos Narrow"/>
      <family val="2"/>
      <scheme val="minor"/>
    </font>
    <font>
      <strike/>
      <sz val="12"/>
      <color rgb="FF000000"/>
      <name val="Aptos Narrow"/>
      <family val="2"/>
    </font>
    <font>
      <strike/>
      <sz val="12"/>
      <color theme="1"/>
      <name val="Aptos Narrow"/>
      <family val="2"/>
      <scheme val="minor"/>
    </font>
    <font>
      <b/>
      <sz val="12"/>
      <color rgb="FF000000"/>
      <name val="Aptos Narrow"/>
      <family val="2"/>
    </font>
    <font>
      <b/>
      <sz val="11"/>
      <color theme="1"/>
      <name val="Aptos Narrow"/>
      <family val="2"/>
      <scheme val="minor"/>
    </font>
  </fonts>
  <fills count="8">
    <fill>
      <patternFill patternType="none"/>
    </fill>
    <fill>
      <patternFill patternType="gray125"/>
    </fill>
    <fill>
      <patternFill patternType="solid">
        <fgColor rgb="FF92D050"/>
        <bgColor indexed="64"/>
      </patternFill>
    </fill>
    <fill>
      <patternFill patternType="solid">
        <fgColor rgb="FFFF0000"/>
        <bgColor rgb="FF000000"/>
      </patternFill>
    </fill>
    <fill>
      <patternFill patternType="solid">
        <fgColor rgb="FFFBE2D5"/>
        <bgColor rgb="FF000000"/>
      </patternFill>
    </fill>
    <fill>
      <patternFill patternType="solid">
        <fgColor theme="0"/>
        <bgColor indexed="64"/>
      </patternFill>
    </fill>
    <fill>
      <patternFill patternType="solid">
        <fgColor rgb="FFFFFF00"/>
        <bgColor indexed="64"/>
      </patternFill>
    </fill>
    <fill>
      <patternFill patternType="solid">
        <fgColor rgb="FFFFFFCC"/>
        <bgColor rgb="FF000000"/>
      </patternFill>
    </fill>
  </fills>
  <borders count="29">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ck">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bottom/>
      <diagonal/>
    </border>
    <border>
      <left style="medium">
        <color indexed="64"/>
      </left>
      <right/>
      <top/>
      <bottom/>
      <diagonal/>
    </border>
    <border>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09">
    <xf numFmtId="0" fontId="0" fillId="0" borderId="0" xfId="0"/>
    <xf numFmtId="0" fontId="1" fillId="0" borderId="1" xfId="0" applyFont="1" applyFill="1" applyBorder="1" applyAlignment="1">
      <alignment horizontal="center" wrapText="1"/>
    </xf>
    <xf numFmtId="0" fontId="1" fillId="0" borderId="2" xfId="0" applyFont="1" applyFill="1" applyBorder="1" applyAlignment="1">
      <alignment wrapText="1"/>
    </xf>
    <xf numFmtId="0" fontId="1" fillId="0" borderId="3" xfId="0" applyFont="1" applyFill="1" applyBorder="1" applyAlignment="1">
      <alignment horizontal="center" vertical="center" wrapText="1"/>
    </xf>
    <xf numFmtId="0" fontId="1" fillId="0" borderId="6" xfId="0" applyFont="1" applyFill="1" applyBorder="1" applyAlignment="1">
      <alignment wrapText="1"/>
    </xf>
    <xf numFmtId="0" fontId="2" fillId="0" borderId="0" xfId="0" applyFont="1" applyFill="1"/>
    <xf numFmtId="0" fontId="2" fillId="0" borderId="0" xfId="0" applyFont="1" applyFill="1" applyAlignment="1">
      <alignment wrapText="1"/>
    </xf>
    <xf numFmtId="0" fontId="1" fillId="0" borderId="7" xfId="0" applyFont="1" applyFill="1" applyBorder="1" applyAlignment="1">
      <alignment horizontal="center" wrapText="1"/>
    </xf>
    <xf numFmtId="0" fontId="1" fillId="0" borderId="7" xfId="0" applyFont="1" applyFill="1" applyBorder="1" applyAlignment="1">
      <alignment wrapText="1"/>
    </xf>
    <xf numFmtId="0" fontId="3" fillId="0" borderId="8" xfId="0" applyFont="1" applyFill="1" applyBorder="1" applyAlignment="1">
      <alignment horizontal="left" vertical="top" wrapText="1"/>
    </xf>
    <xf numFmtId="0" fontId="4" fillId="0" borderId="9" xfId="0" applyFont="1" applyFill="1" applyBorder="1" applyAlignment="1">
      <alignment vertical="center" wrapText="1"/>
    </xf>
    <xf numFmtId="0" fontId="1" fillId="0" borderId="7" xfId="0" applyFont="1" applyFill="1" applyBorder="1" applyAlignment="1">
      <alignment horizontal="center" vertical="top" wrapText="1"/>
    </xf>
    <xf numFmtId="0" fontId="1" fillId="0" borderId="7" xfId="0" applyFont="1" applyFill="1" applyBorder="1" applyAlignment="1">
      <alignment vertical="top" wrapText="1"/>
    </xf>
    <xf numFmtId="0" fontId="2" fillId="0" borderId="7" xfId="0" applyFont="1" applyFill="1" applyBorder="1"/>
    <xf numFmtId="0" fontId="2" fillId="0" borderId="3"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5" xfId="0" applyFont="1" applyFill="1" applyBorder="1" applyAlignment="1">
      <alignment vertical="top" wrapText="1"/>
    </xf>
    <xf numFmtId="0" fontId="2" fillId="0" borderId="7" xfId="0" applyFont="1" applyFill="1" applyBorder="1" applyAlignment="1">
      <alignment horizontal="left" vertical="top" wrapText="1"/>
    </xf>
    <xf numFmtId="0" fontId="2" fillId="0" borderId="7" xfId="0" applyFont="1" applyFill="1" applyBorder="1" applyAlignment="1">
      <alignment wrapText="1"/>
    </xf>
    <xf numFmtId="0" fontId="2" fillId="0" borderId="7" xfId="0" applyFont="1" applyFill="1" applyBorder="1" applyAlignment="1">
      <alignment horizontal="center"/>
    </xf>
    <xf numFmtId="0" fontId="0" fillId="0" borderId="0" xfId="0" applyFill="1" applyAlignment="1">
      <alignment wrapText="1"/>
    </xf>
    <xf numFmtId="0" fontId="2" fillId="0" borderId="0" xfId="0" applyFont="1" applyFill="1" applyAlignment="1">
      <alignment horizontal="center"/>
    </xf>
    <xf numFmtId="0" fontId="2" fillId="0" borderId="16" xfId="0" applyFont="1" applyFill="1" applyBorder="1" applyAlignment="1">
      <alignment horizontal="left" vertical="top" wrapText="1"/>
    </xf>
    <xf numFmtId="0" fontId="2" fillId="0" borderId="0" xfId="0" applyFont="1" applyFill="1" applyAlignment="1">
      <alignment horizontal="left" vertical="top"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0" xfId="0" applyFont="1" applyFill="1" applyAlignment="1">
      <alignment horizontal="center" vertical="top" wrapText="1"/>
    </xf>
    <xf numFmtId="0" fontId="2" fillId="0" borderId="7" xfId="0" applyFont="1" applyFill="1" applyBorder="1" applyAlignment="1">
      <alignment horizontal="right" wrapText="1"/>
    </xf>
    <xf numFmtId="0" fontId="2" fillId="0" borderId="4" xfId="0" applyFont="1" applyFill="1" applyBorder="1" applyAlignment="1">
      <alignment horizontal="right" wrapText="1"/>
    </xf>
    <xf numFmtId="0" fontId="2" fillId="0" borderId="15" xfId="0" applyFont="1" applyFill="1" applyBorder="1" applyAlignment="1">
      <alignment horizontal="right" wrapText="1"/>
    </xf>
    <xf numFmtId="0" fontId="1" fillId="0" borderId="0" xfId="0" applyFont="1" applyFill="1" applyBorder="1" applyAlignment="1">
      <alignment vertical="center" wrapText="1"/>
    </xf>
    <xf numFmtId="0" fontId="4" fillId="0" borderId="18" xfId="0" applyFont="1" applyFill="1" applyBorder="1" applyAlignment="1">
      <alignment vertical="center" wrapText="1"/>
    </xf>
    <xf numFmtId="0" fontId="2" fillId="0" borderId="0" xfId="0" applyFont="1" applyFill="1" applyBorder="1" applyAlignment="1">
      <alignment horizontal="left" vertical="top" wrapText="1"/>
    </xf>
    <xf numFmtId="0" fontId="5" fillId="0" borderId="10" xfId="0" applyFont="1" applyFill="1" applyBorder="1" applyAlignment="1">
      <alignment wrapText="1"/>
    </xf>
    <xf numFmtId="0" fontId="5" fillId="5" borderId="10" xfId="0" applyFont="1" applyFill="1" applyBorder="1" applyAlignment="1">
      <alignment wrapText="1"/>
    </xf>
    <xf numFmtId="0" fontId="1" fillId="6" borderId="7" xfId="0" applyFont="1" applyFill="1" applyBorder="1" applyAlignment="1">
      <alignment horizontal="center" wrapText="1"/>
    </xf>
    <xf numFmtId="0" fontId="1" fillId="6" borderId="7" xfId="0" applyFont="1" applyFill="1" applyBorder="1" applyAlignment="1">
      <alignment wrapText="1"/>
    </xf>
    <xf numFmtId="0" fontId="5" fillId="6" borderId="10" xfId="0" applyFont="1" applyFill="1" applyBorder="1" applyAlignment="1">
      <alignment wrapText="1"/>
    </xf>
    <xf numFmtId="0" fontId="2" fillId="6" borderId="7" xfId="0" applyFont="1" applyFill="1" applyBorder="1" applyAlignment="1">
      <alignment horizontal="right" wrapText="1"/>
    </xf>
    <xf numFmtId="0" fontId="2" fillId="6" borderId="0" xfId="0" applyFont="1" applyFill="1" applyAlignment="1">
      <alignment wrapText="1"/>
    </xf>
    <xf numFmtId="0" fontId="2" fillId="6" borderId="0" xfId="0" applyFont="1" applyFill="1"/>
    <xf numFmtId="0" fontId="1" fillId="6" borderId="6" xfId="0" applyFont="1" applyFill="1" applyBorder="1" applyAlignment="1">
      <alignment wrapText="1"/>
    </xf>
    <xf numFmtId="0" fontId="2" fillId="6" borderId="4" xfId="0" applyFont="1" applyFill="1" applyBorder="1" applyAlignment="1">
      <alignment horizontal="right" wrapText="1"/>
    </xf>
    <xf numFmtId="0" fontId="2" fillId="6" borderId="7" xfId="0" applyFont="1" applyFill="1" applyBorder="1"/>
    <xf numFmtId="0" fontId="6" fillId="0" borderId="7" xfId="0" applyFont="1" applyFill="1" applyBorder="1" applyAlignment="1">
      <alignment horizontal="center" vertical="top" wrapText="1"/>
    </xf>
    <xf numFmtId="0" fontId="6" fillId="0" borderId="7" xfId="0" applyFont="1" applyFill="1" applyBorder="1" applyAlignment="1">
      <alignment vertical="top" wrapText="1"/>
    </xf>
    <xf numFmtId="0" fontId="7" fillId="3" borderId="10" xfId="0" applyFont="1" applyFill="1" applyBorder="1" applyAlignment="1">
      <alignment wrapText="1"/>
    </xf>
    <xf numFmtId="0" fontId="8" fillId="0" borderId="7" xfId="0" applyFont="1" applyFill="1" applyBorder="1" applyAlignment="1">
      <alignment horizontal="right"/>
    </xf>
    <xf numFmtId="0" fontId="8" fillId="6" borderId="7" xfId="0" applyFont="1" applyFill="1" applyBorder="1" applyAlignment="1">
      <alignment horizontal="right" wrapText="1"/>
    </xf>
    <xf numFmtId="0" fontId="8" fillId="0" borderId="7" xfId="0" applyFont="1" applyFill="1" applyBorder="1" applyAlignment="1">
      <alignment horizontal="right" wrapText="1"/>
    </xf>
    <xf numFmtId="0" fontId="8" fillId="0" borderId="0" xfId="0" applyFont="1" applyFill="1"/>
    <xf numFmtId="0" fontId="8" fillId="0" borderId="0" xfId="0" applyFont="1" applyFill="1" applyAlignment="1">
      <alignment wrapText="1"/>
    </xf>
    <xf numFmtId="0" fontId="6" fillId="0" borderId="11" xfId="0" applyFont="1" applyFill="1" applyBorder="1" applyAlignment="1">
      <alignment horizontal="center" vertical="top" wrapText="1"/>
    </xf>
    <xf numFmtId="0" fontId="6" fillId="0" borderId="12" xfId="0" applyFont="1" applyFill="1" applyBorder="1" applyAlignment="1">
      <alignment vertical="top" wrapText="1"/>
    </xf>
    <xf numFmtId="0" fontId="7" fillId="4" borderId="3" xfId="0" applyFont="1" applyFill="1" applyBorder="1" applyAlignment="1">
      <alignment wrapText="1"/>
    </xf>
    <xf numFmtId="0" fontId="8" fillId="0" borderId="13" xfId="0" applyFont="1" applyFill="1" applyBorder="1" applyAlignment="1">
      <alignment horizontal="right"/>
    </xf>
    <xf numFmtId="0" fontId="8" fillId="6" borderId="13" xfId="0" applyFont="1" applyFill="1" applyBorder="1" applyAlignment="1">
      <alignment horizontal="right" wrapText="1"/>
    </xf>
    <xf numFmtId="0" fontId="8" fillId="0" borderId="13" xfId="0" applyFont="1" applyFill="1" applyBorder="1" applyAlignment="1">
      <alignment horizontal="right" wrapText="1"/>
    </xf>
    <xf numFmtId="0" fontId="7" fillId="4" borderId="12" xfId="0" applyFont="1" applyFill="1" applyBorder="1" applyAlignment="1">
      <alignment wrapText="1"/>
    </xf>
    <xf numFmtId="0" fontId="6" fillId="0" borderId="14" xfId="0" applyFont="1" applyFill="1" applyBorder="1" applyAlignment="1">
      <alignment horizontal="center" vertical="top" wrapText="1"/>
    </xf>
    <xf numFmtId="0" fontId="6" fillId="0" borderId="15" xfId="0" applyFont="1" applyFill="1" applyBorder="1" applyAlignment="1">
      <alignment vertical="top" wrapText="1"/>
    </xf>
    <xf numFmtId="0" fontId="7" fillId="4" borderId="10" xfId="0" applyFont="1" applyFill="1" applyBorder="1" applyAlignment="1">
      <alignment wrapText="1"/>
    </xf>
    <xf numFmtId="0" fontId="8" fillId="0" borderId="4" xfId="0" applyFont="1" applyFill="1" applyBorder="1" applyAlignment="1">
      <alignment horizontal="right" wrapText="1"/>
    </xf>
    <xf numFmtId="0" fontId="8" fillId="6" borderId="4" xfId="0" applyFont="1" applyFill="1" applyBorder="1" applyAlignment="1">
      <alignment horizontal="right" wrapText="1"/>
    </xf>
    <xf numFmtId="0" fontId="9" fillId="0" borderId="1" xfId="0" applyFont="1" applyFill="1" applyBorder="1" applyAlignment="1">
      <alignment wrapText="1"/>
    </xf>
    <xf numFmtId="0" fontId="9" fillId="0" borderId="20" xfId="0" applyFont="1" applyFill="1" applyBorder="1" applyAlignment="1">
      <alignment wrapText="1"/>
    </xf>
    <xf numFmtId="0" fontId="9" fillId="0" borderId="10" xfId="0" applyFont="1" applyFill="1" applyBorder="1" applyAlignment="1">
      <alignment wrapText="1"/>
    </xf>
    <xf numFmtId="0" fontId="9" fillId="0" borderId="13" xfId="0" applyFont="1" applyFill="1" applyBorder="1" applyAlignment="1">
      <alignment wrapText="1"/>
    </xf>
    <xf numFmtId="0" fontId="9" fillId="0" borderId="21" xfId="0" applyFont="1" applyFill="1" applyBorder="1" applyAlignment="1">
      <alignment wrapText="1"/>
    </xf>
    <xf numFmtId="0" fontId="9" fillId="0" borderId="0" xfId="0" applyFont="1" applyFill="1" applyBorder="1" applyAlignment="1">
      <alignment wrapText="1"/>
    </xf>
    <xf numFmtId="0" fontId="9" fillId="0" borderId="22" xfId="0" applyFont="1" applyFill="1" applyBorder="1" applyAlignment="1">
      <alignment wrapText="1"/>
    </xf>
    <xf numFmtId="0" fontId="9" fillId="7" borderId="19" xfId="0" applyFont="1" applyFill="1" applyBorder="1" applyAlignment="1">
      <alignment wrapText="1"/>
    </xf>
    <xf numFmtId="0" fontId="5" fillId="0" borderId="0" xfId="0" applyFont="1" applyFill="1" applyBorder="1" applyAlignment="1">
      <alignment wrapText="1"/>
    </xf>
    <xf numFmtId="0" fontId="9" fillId="0" borderId="7" xfId="0" applyFont="1" applyFill="1" applyBorder="1" applyAlignment="1">
      <alignment wrapText="1"/>
    </xf>
    <xf numFmtId="0" fontId="9" fillId="0" borderId="23" xfId="0" applyFont="1" applyFill="1" applyBorder="1" applyAlignment="1">
      <alignment wrapText="1"/>
    </xf>
    <xf numFmtId="0" fontId="5" fillId="0" borderId="24" xfId="0" applyFont="1" applyFill="1" applyBorder="1" applyAlignment="1">
      <alignment wrapText="1"/>
    </xf>
    <xf numFmtId="0" fontId="5" fillId="0" borderId="25" xfId="0" applyFont="1" applyFill="1" applyBorder="1" applyAlignment="1">
      <alignment wrapText="1"/>
    </xf>
    <xf numFmtId="0" fontId="5" fillId="0" borderId="23" xfId="0" applyFont="1" applyFill="1" applyBorder="1" applyAlignment="1">
      <alignment wrapText="1"/>
    </xf>
    <xf numFmtId="0" fontId="5" fillId="0" borderId="7" xfId="0" applyFont="1" applyFill="1" applyBorder="1" applyAlignment="1">
      <alignment wrapText="1"/>
    </xf>
    <xf numFmtId="0" fontId="0" fillId="0" borderId="0" xfId="0" applyFill="1"/>
    <xf numFmtId="0" fontId="0" fillId="6" borderId="0" xfId="0" applyFill="1"/>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5" fillId="0" borderId="4" xfId="0" applyFont="1" applyFill="1" applyBorder="1" applyAlignment="1">
      <alignment wrapText="1"/>
    </xf>
    <xf numFmtId="0" fontId="5" fillId="0" borderId="5" xfId="0" applyFont="1" applyFill="1" applyBorder="1" applyAlignment="1">
      <alignment wrapText="1"/>
    </xf>
    <xf numFmtId="0" fontId="10" fillId="0" borderId="0" xfId="0" applyFont="1" applyAlignment="1">
      <alignment horizontal="center"/>
    </xf>
    <xf numFmtId="164" fontId="1" fillId="2" borderId="0" xfId="0" applyNumberFormat="1" applyFont="1" applyFill="1" applyAlignment="1">
      <alignment horizontal="center" vertical="top" wrapText="1"/>
    </xf>
    <xf numFmtId="164" fontId="9" fillId="0" borderId="22" xfId="0" applyNumberFormat="1" applyFont="1" applyFill="1" applyBorder="1" applyAlignment="1">
      <alignment wrapText="1"/>
    </xf>
    <xf numFmtId="164" fontId="5" fillId="0" borderId="0" xfId="0" applyNumberFormat="1" applyFont="1" applyFill="1" applyBorder="1" applyAlignment="1">
      <alignment wrapText="1"/>
    </xf>
    <xf numFmtId="164" fontId="2" fillId="6" borderId="7" xfId="0" applyNumberFormat="1" applyFont="1" applyFill="1" applyBorder="1" applyAlignment="1">
      <alignment horizontal="right" wrapText="1"/>
    </xf>
    <xf numFmtId="164" fontId="2" fillId="0" borderId="7" xfId="0" applyNumberFormat="1" applyFont="1" applyFill="1" applyBorder="1"/>
    <xf numFmtId="164" fontId="2" fillId="0" borderId="0" xfId="0" applyNumberFormat="1" applyFont="1" applyFill="1" applyBorder="1"/>
    <xf numFmtId="164" fontId="2" fillId="0" borderId="0" xfId="0" applyNumberFormat="1" applyFont="1" applyFill="1"/>
    <xf numFmtId="164" fontId="0" fillId="0" borderId="0" xfId="0" applyNumberFormat="1"/>
    <xf numFmtId="0" fontId="1" fillId="2" borderId="0" xfId="0" applyFont="1" applyFill="1" applyAlignment="1">
      <alignment horizontal="center" vertical="top" wrapText="1"/>
    </xf>
    <xf numFmtId="0" fontId="0" fillId="0" borderId="26" xfId="0" applyBorder="1"/>
    <xf numFmtId="0" fontId="0" fillId="0" borderId="26" xfId="0" applyFill="1" applyBorder="1"/>
    <xf numFmtId="0" fontId="5" fillId="0" borderId="21" xfId="0" applyFont="1" applyFill="1" applyBorder="1" applyAlignment="1">
      <alignment wrapText="1"/>
    </xf>
    <xf numFmtId="0" fontId="2" fillId="0" borderId="5" xfId="0" applyFont="1" applyFill="1" applyBorder="1" applyAlignment="1">
      <alignment wrapText="1"/>
    </xf>
    <xf numFmtId="0" fontId="2" fillId="0" borderId="23" xfId="0" applyFont="1" applyFill="1" applyBorder="1" applyAlignment="1">
      <alignment horizontal="right" wrapText="1"/>
    </xf>
    <xf numFmtId="0" fontId="4" fillId="0" borderId="27" xfId="0" applyFont="1" applyFill="1" applyBorder="1" applyAlignment="1">
      <alignment vertical="center" wrapText="1"/>
    </xf>
    <xf numFmtId="164" fontId="5" fillId="0" borderId="26" xfId="0" applyNumberFormat="1" applyFont="1" applyFill="1" applyBorder="1" applyAlignment="1">
      <alignment wrapText="1"/>
    </xf>
    <xf numFmtId="0" fontId="2" fillId="0" borderId="28" xfId="0" applyFont="1" applyFill="1" applyBorder="1" applyAlignment="1">
      <alignment horizontal="right" wrapText="1"/>
    </xf>
    <xf numFmtId="0" fontId="5" fillId="0" borderId="23" xfId="0" applyFont="1" applyFill="1" applyBorder="1" applyAlignment="1">
      <alignment horizontal="right" wrapText="1"/>
    </xf>
    <xf numFmtId="164" fontId="4" fillId="0" borderId="27" xfId="0" applyNumberFormat="1" applyFont="1" applyFill="1" applyBorder="1" applyAlignment="1">
      <alignment vertical="center" wrapText="1"/>
    </xf>
    <xf numFmtId="0" fontId="2" fillId="6" borderId="24" xfId="0" applyFont="1" applyFill="1" applyBorder="1" applyAlignment="1">
      <alignment horizontal="right" wrapText="1"/>
    </xf>
    <xf numFmtId="0" fontId="2" fillId="0" borderId="7" xfId="0" applyFont="1" applyFill="1" applyBorder="1" applyAlignment="1"/>
    <xf numFmtId="0" fontId="1" fillId="2" borderId="17" xfId="0" applyFont="1" applyFill="1" applyBorder="1" applyAlignment="1">
      <alignment horizontal="center" vertical="top" wrapText="1"/>
    </xf>
    <xf numFmtId="0" fontId="1" fillId="2"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6F17C-F3E8-46B7-9B83-D2A02D921320}">
  <dimension ref="A1:Q46"/>
  <sheetViews>
    <sheetView zoomScale="90" zoomScaleNormal="90" workbookViewId="0">
      <pane xSplit="3" ySplit="4" topLeftCell="I9" activePane="bottomRight" state="frozen"/>
      <selection pane="topRight" activeCell="D1" sqref="D1"/>
      <selection pane="bottomLeft" activeCell="A5" sqref="A5"/>
      <selection pane="bottomRight" activeCell="C13" sqref="C13"/>
    </sheetView>
  </sheetViews>
  <sheetFormatPr defaultColWidth="9.140625" defaultRowHeight="15.75" customHeight="1" x14ac:dyDescent="0.25"/>
  <cols>
    <col min="1" max="1" width="21.7109375" style="21" customWidth="1"/>
    <col min="2" max="2" width="22.42578125" style="5" customWidth="1"/>
    <col min="3" max="3" width="61" style="22" customWidth="1"/>
    <col min="4" max="6" width="42.85546875" style="23" customWidth="1"/>
    <col min="7" max="7" width="22" style="40" customWidth="1"/>
    <col min="8" max="8" width="35.42578125" style="5" customWidth="1"/>
    <col min="9" max="12" width="22" style="5" customWidth="1"/>
    <col min="13" max="13" width="32.7109375" style="5" customWidth="1"/>
    <col min="14" max="14" width="66.5703125" style="5" customWidth="1"/>
    <col min="15" max="15" width="32.85546875" style="5" customWidth="1"/>
    <col min="16" max="16" width="25.42578125" style="5" customWidth="1"/>
    <col min="17" max="16384" width="9.140625" style="5"/>
  </cols>
  <sheetData>
    <row r="1" spans="1:17" x14ac:dyDescent="0.25">
      <c r="D1" s="107" t="s">
        <v>0</v>
      </c>
      <c r="E1" s="108"/>
      <c r="F1" s="108"/>
      <c r="G1" s="108"/>
      <c r="H1" s="108"/>
      <c r="I1" s="108"/>
      <c r="J1" s="94"/>
      <c r="K1" s="94"/>
      <c r="L1" s="94"/>
      <c r="M1" s="26"/>
    </row>
    <row r="2" spans="1:17" ht="47.25" x14ac:dyDescent="0.25">
      <c r="A2" s="1" t="s">
        <v>1</v>
      </c>
      <c r="B2" s="2" t="s">
        <v>2</v>
      </c>
      <c r="C2" s="3" t="s">
        <v>3</v>
      </c>
      <c r="D2" s="24" t="s">
        <v>4</v>
      </c>
      <c r="E2" s="25" t="s">
        <v>5</v>
      </c>
      <c r="F2" s="30" t="s">
        <v>6</v>
      </c>
      <c r="G2" s="41" t="s">
        <v>7</v>
      </c>
      <c r="H2" s="4" t="s">
        <v>8</v>
      </c>
      <c r="I2" s="4" t="s">
        <v>9</v>
      </c>
      <c r="J2" s="4" t="s">
        <v>10</v>
      </c>
      <c r="K2" s="4" t="s">
        <v>11</v>
      </c>
      <c r="L2" s="4" t="s">
        <v>12</v>
      </c>
      <c r="M2" s="4" t="s">
        <v>13</v>
      </c>
      <c r="N2" s="2" t="s">
        <v>14</v>
      </c>
      <c r="P2" s="6"/>
      <c r="Q2" s="6"/>
    </row>
    <row r="3" spans="1:17" ht="120" customHeight="1" x14ac:dyDescent="0.25">
      <c r="A3" s="7"/>
      <c r="B3" s="8"/>
      <c r="C3" s="9" t="s">
        <v>15</v>
      </c>
      <c r="D3" s="10"/>
      <c r="E3" s="10"/>
      <c r="F3" s="31"/>
      <c r="G3" s="36"/>
      <c r="H3" s="8"/>
      <c r="I3" s="8"/>
      <c r="J3" s="8"/>
      <c r="K3" s="8"/>
      <c r="L3" s="8"/>
      <c r="M3" s="8"/>
      <c r="N3" s="8"/>
      <c r="P3" s="6"/>
      <c r="Q3" s="6"/>
    </row>
    <row r="4" spans="1:17" s="50" customFormat="1" ht="44.25" customHeight="1" x14ac:dyDescent="0.25">
      <c r="A4" s="44" t="s">
        <v>16</v>
      </c>
      <c r="B4" s="45" t="s">
        <v>17</v>
      </c>
      <c r="C4" s="46" t="s">
        <v>18</v>
      </c>
      <c r="D4" s="47"/>
      <c r="E4" s="47"/>
      <c r="F4" s="47"/>
      <c r="G4" s="48"/>
      <c r="H4" s="49"/>
      <c r="I4" s="49"/>
      <c r="J4" s="49"/>
      <c r="K4" s="49">
        <v>0</v>
      </c>
      <c r="L4" s="49"/>
      <c r="M4" s="49">
        <v>1</v>
      </c>
      <c r="N4" s="49"/>
      <c r="P4" s="51"/>
      <c r="Q4" s="51"/>
    </row>
    <row r="5" spans="1:17" s="50" customFormat="1" ht="31.5" x14ac:dyDescent="0.25">
      <c r="A5" s="52" t="s">
        <v>19</v>
      </c>
      <c r="B5" s="53" t="s">
        <v>20</v>
      </c>
      <c r="C5" s="54" t="s">
        <v>21</v>
      </c>
      <c r="D5" s="47"/>
      <c r="E5" s="47"/>
      <c r="F5" s="55"/>
      <c r="G5" s="56"/>
      <c r="H5" s="57"/>
      <c r="I5" s="57"/>
      <c r="J5" s="57"/>
      <c r="K5" s="57">
        <v>0</v>
      </c>
      <c r="L5" s="57"/>
      <c r="M5" s="57"/>
      <c r="N5" s="58" t="s">
        <v>22</v>
      </c>
      <c r="P5" s="51"/>
      <c r="Q5" s="51"/>
    </row>
    <row r="6" spans="1:17" s="50" customFormat="1" ht="31.5" x14ac:dyDescent="0.25">
      <c r="A6" s="59" t="s">
        <v>23</v>
      </c>
      <c r="B6" s="60" t="s">
        <v>24</v>
      </c>
      <c r="C6" s="61" t="s">
        <v>21</v>
      </c>
      <c r="D6" s="49"/>
      <c r="E6" s="49"/>
      <c r="F6" s="62"/>
      <c r="G6" s="63"/>
      <c r="H6" s="62"/>
      <c r="I6" s="62"/>
      <c r="J6" s="62"/>
      <c r="K6" s="62"/>
      <c r="L6" s="62"/>
      <c r="M6" s="62"/>
      <c r="N6" s="58" t="s">
        <v>22</v>
      </c>
      <c r="P6" s="51"/>
      <c r="Q6" s="51"/>
    </row>
    <row r="7" spans="1:17" ht="94.5" x14ac:dyDescent="0.25">
      <c r="A7" s="15" t="s">
        <v>25</v>
      </c>
      <c r="B7" s="16" t="s">
        <v>26</v>
      </c>
      <c r="C7" s="33" t="s">
        <v>27</v>
      </c>
      <c r="D7" s="27">
        <v>3</v>
      </c>
      <c r="E7" s="27">
        <v>2</v>
      </c>
      <c r="F7" s="28">
        <v>5</v>
      </c>
      <c r="G7" s="42">
        <v>4</v>
      </c>
      <c r="H7" s="28">
        <v>3</v>
      </c>
      <c r="I7" s="28">
        <v>5</v>
      </c>
      <c r="J7" s="28">
        <v>5</v>
      </c>
      <c r="K7" s="28">
        <f>SUM(D7:J7)</f>
        <v>27</v>
      </c>
      <c r="L7" s="28">
        <v>2</v>
      </c>
      <c r="M7" s="28">
        <v>2</v>
      </c>
      <c r="N7" s="29" t="s">
        <v>28</v>
      </c>
      <c r="P7" s="6"/>
    </row>
    <row r="8" spans="1:17" ht="47.25" x14ac:dyDescent="0.25">
      <c r="A8" s="15" t="s">
        <v>29</v>
      </c>
      <c r="B8" s="16" t="s">
        <v>30</v>
      </c>
      <c r="C8" s="34" t="s">
        <v>31</v>
      </c>
      <c r="D8" s="27">
        <v>4</v>
      </c>
      <c r="E8" s="27">
        <v>1</v>
      </c>
      <c r="F8" s="28">
        <v>3</v>
      </c>
      <c r="G8" s="42">
        <v>2</v>
      </c>
      <c r="H8" s="28">
        <v>1</v>
      </c>
      <c r="I8" s="28">
        <v>3</v>
      </c>
      <c r="J8" s="28">
        <v>3</v>
      </c>
      <c r="K8" s="28">
        <f>SUM(D8:J8)</f>
        <v>17</v>
      </c>
      <c r="L8" s="28">
        <v>3</v>
      </c>
      <c r="M8" s="28">
        <v>1</v>
      </c>
      <c r="N8" s="29"/>
      <c r="P8" s="6"/>
    </row>
    <row r="9" spans="1:17" ht="31.5" x14ac:dyDescent="0.25">
      <c r="A9" s="11" t="s">
        <v>32</v>
      </c>
      <c r="B9" s="12" t="s">
        <v>33</v>
      </c>
      <c r="C9" s="33" t="s">
        <v>27</v>
      </c>
      <c r="D9" s="27">
        <v>5</v>
      </c>
      <c r="E9" s="27">
        <v>4</v>
      </c>
      <c r="F9" s="27">
        <v>5</v>
      </c>
      <c r="G9" s="38">
        <v>5</v>
      </c>
      <c r="H9" s="27">
        <v>2</v>
      </c>
      <c r="I9" s="27">
        <v>5</v>
      </c>
      <c r="J9" s="27">
        <v>5</v>
      </c>
      <c r="K9" s="28">
        <f t="shared" ref="K9:K14" si="0">SUM(D9:J9)</f>
        <v>31</v>
      </c>
      <c r="L9" s="27">
        <v>1</v>
      </c>
      <c r="M9" s="27">
        <v>4</v>
      </c>
      <c r="N9" s="27" t="s">
        <v>34</v>
      </c>
      <c r="P9" s="6"/>
    </row>
    <row r="10" spans="1:17" s="50" customFormat="1" ht="31.5" x14ac:dyDescent="0.25">
      <c r="A10" s="44" t="s">
        <v>35</v>
      </c>
      <c r="B10" s="45" t="s">
        <v>36</v>
      </c>
      <c r="C10" s="46" t="s">
        <v>18</v>
      </c>
      <c r="D10" s="49"/>
      <c r="E10" s="49"/>
      <c r="F10" s="49"/>
      <c r="G10" s="48"/>
      <c r="H10" s="49"/>
      <c r="I10" s="49"/>
      <c r="J10" s="49"/>
      <c r="K10" s="28">
        <f t="shared" si="0"/>
        <v>0</v>
      </c>
      <c r="L10" s="49"/>
      <c r="M10" s="49"/>
      <c r="N10" s="49"/>
      <c r="P10" s="51"/>
    </row>
    <row r="11" spans="1:17" ht="31.5" x14ac:dyDescent="0.25">
      <c r="A11" s="7" t="s">
        <v>37</v>
      </c>
      <c r="B11" s="8" t="s">
        <v>38</v>
      </c>
      <c r="C11" s="33" t="s">
        <v>27</v>
      </c>
      <c r="D11" s="27">
        <v>2</v>
      </c>
      <c r="E11" s="27">
        <v>4</v>
      </c>
      <c r="F11" s="27">
        <v>4</v>
      </c>
      <c r="G11" s="38">
        <v>2</v>
      </c>
      <c r="H11" s="27">
        <v>5</v>
      </c>
      <c r="I11" s="27">
        <v>5</v>
      </c>
      <c r="J11" s="27">
        <v>4</v>
      </c>
      <c r="K11" s="28">
        <f t="shared" si="0"/>
        <v>26</v>
      </c>
      <c r="L11" s="27">
        <v>5</v>
      </c>
      <c r="M11" s="27">
        <v>5</v>
      </c>
      <c r="N11" s="27" t="s">
        <v>39</v>
      </c>
      <c r="O11" s="6"/>
      <c r="P11" s="6"/>
      <c r="Q11" s="6"/>
    </row>
    <row r="12" spans="1:17" ht="32.450000000000003" customHeight="1" x14ac:dyDescent="0.25">
      <c r="A12" s="7" t="s">
        <v>40</v>
      </c>
      <c r="B12" s="8" t="s">
        <v>41</v>
      </c>
      <c r="C12" s="33" t="s">
        <v>27</v>
      </c>
      <c r="D12" s="27">
        <v>1</v>
      </c>
      <c r="E12" s="27">
        <v>1</v>
      </c>
      <c r="F12" s="27">
        <v>4</v>
      </c>
      <c r="G12" s="38">
        <v>1</v>
      </c>
      <c r="H12" s="27">
        <v>3</v>
      </c>
      <c r="I12" s="27">
        <v>5</v>
      </c>
      <c r="J12" s="27">
        <v>5</v>
      </c>
      <c r="K12" s="28">
        <f t="shared" si="0"/>
        <v>20</v>
      </c>
      <c r="L12" s="27">
        <v>4</v>
      </c>
      <c r="M12" s="27">
        <v>4</v>
      </c>
      <c r="N12" s="27" t="s">
        <v>42</v>
      </c>
      <c r="O12" s="6"/>
      <c r="P12" s="6"/>
      <c r="Q12" s="6"/>
    </row>
    <row r="13" spans="1:17" ht="31.5" x14ac:dyDescent="0.25">
      <c r="A13" s="7" t="s">
        <v>43</v>
      </c>
      <c r="B13" s="8" t="s">
        <v>44</v>
      </c>
      <c r="C13" s="33"/>
      <c r="D13" s="27">
        <v>4</v>
      </c>
      <c r="E13" s="27">
        <v>2</v>
      </c>
      <c r="F13" s="27">
        <v>5</v>
      </c>
      <c r="G13" s="38">
        <v>3</v>
      </c>
      <c r="H13" s="27">
        <v>2</v>
      </c>
      <c r="I13" s="27">
        <v>4</v>
      </c>
      <c r="J13" s="27">
        <v>5</v>
      </c>
      <c r="K13" s="28">
        <f t="shared" si="0"/>
        <v>25</v>
      </c>
      <c r="L13" s="27">
        <v>2</v>
      </c>
      <c r="M13" s="27">
        <v>2</v>
      </c>
      <c r="N13" s="27" t="s">
        <v>45</v>
      </c>
      <c r="O13" s="6"/>
      <c r="P13" s="6"/>
      <c r="Q13" s="6"/>
    </row>
    <row r="14" spans="1:17" ht="31.5" x14ac:dyDescent="0.25">
      <c r="A14" s="7" t="s">
        <v>46</v>
      </c>
      <c r="B14" s="8" t="s">
        <v>47</v>
      </c>
      <c r="C14" s="33" t="s">
        <v>27</v>
      </c>
      <c r="D14" s="27">
        <v>5</v>
      </c>
      <c r="E14" s="27">
        <v>5</v>
      </c>
      <c r="F14" s="27">
        <v>3</v>
      </c>
      <c r="G14" s="38">
        <v>4</v>
      </c>
      <c r="H14" s="27">
        <v>4</v>
      </c>
      <c r="I14" s="27">
        <v>3</v>
      </c>
      <c r="J14" s="27">
        <v>3</v>
      </c>
      <c r="K14" s="28">
        <f t="shared" si="0"/>
        <v>27</v>
      </c>
      <c r="L14" s="27">
        <v>3</v>
      </c>
      <c r="M14" s="27">
        <v>3</v>
      </c>
      <c r="N14" s="27" t="s">
        <v>48</v>
      </c>
      <c r="O14" s="6"/>
      <c r="P14" s="6"/>
      <c r="Q14" s="6"/>
    </row>
    <row r="15" spans="1:17" s="40" customFormat="1" ht="89.25" customHeight="1" x14ac:dyDescent="0.25">
      <c r="A15" s="35" t="s">
        <v>49</v>
      </c>
      <c r="B15" s="36" t="s">
        <v>50</v>
      </c>
      <c r="C15" s="37" t="s">
        <v>27</v>
      </c>
      <c r="D15" s="38"/>
      <c r="E15" s="38"/>
      <c r="F15" s="38"/>
      <c r="G15" s="38"/>
      <c r="H15" s="38"/>
      <c r="I15" s="38"/>
      <c r="J15" s="38"/>
      <c r="K15" s="38"/>
      <c r="L15" s="38"/>
      <c r="M15" s="38"/>
      <c r="N15" s="38" t="s">
        <v>51</v>
      </c>
      <c r="O15" s="39"/>
      <c r="P15" s="39"/>
      <c r="Q15" s="39"/>
    </row>
    <row r="16" spans="1:17" ht="42.75" customHeight="1" x14ac:dyDescent="0.25">
      <c r="A16" s="19"/>
      <c r="B16" s="18"/>
      <c r="C16" s="14"/>
      <c r="D16" s="17"/>
      <c r="E16" s="17"/>
      <c r="F16" s="17"/>
      <c r="G16" s="43"/>
      <c r="H16" s="13"/>
      <c r="I16" s="13"/>
      <c r="J16" s="13"/>
      <c r="K16" s="13"/>
      <c r="L16" s="13"/>
      <c r="M16" s="13"/>
      <c r="N16" s="13"/>
    </row>
    <row r="17" spans="1:14" x14ac:dyDescent="0.25">
      <c r="A17" s="19"/>
      <c r="B17" s="13"/>
      <c r="C17" s="14"/>
      <c r="D17" s="20"/>
      <c r="E17" s="20"/>
      <c r="F17" s="20"/>
      <c r="G17" s="43"/>
      <c r="H17" s="13"/>
      <c r="I17" s="13"/>
      <c r="J17" s="13"/>
      <c r="K17" s="13"/>
      <c r="L17" s="13"/>
      <c r="M17" s="13"/>
      <c r="N17" s="13"/>
    </row>
    <row r="18" spans="1:14" x14ac:dyDescent="0.25">
      <c r="A18" s="19"/>
      <c r="B18" s="13"/>
      <c r="C18" s="14"/>
      <c r="D18" s="17"/>
      <c r="E18" s="17"/>
      <c r="F18" s="17"/>
      <c r="G18" s="43"/>
      <c r="H18" s="13"/>
      <c r="I18" s="13"/>
      <c r="J18" s="13"/>
      <c r="K18" s="13"/>
      <c r="L18" s="13"/>
      <c r="M18" s="13"/>
      <c r="N18" s="13"/>
    </row>
    <row r="19" spans="1:14" x14ac:dyDescent="0.25">
      <c r="A19" s="19"/>
      <c r="B19" s="13"/>
      <c r="C19" s="14"/>
      <c r="D19" s="17"/>
      <c r="E19" s="17"/>
      <c r="F19" s="17"/>
      <c r="G19" s="43"/>
      <c r="H19" s="13"/>
      <c r="I19" s="13"/>
      <c r="J19" s="13"/>
      <c r="K19" s="13"/>
      <c r="L19" s="13"/>
      <c r="M19" s="13"/>
      <c r="N19" s="13"/>
    </row>
    <row r="20" spans="1:14" x14ac:dyDescent="0.25">
      <c r="A20" s="19"/>
      <c r="B20" s="13"/>
      <c r="C20" s="14"/>
      <c r="D20" s="17"/>
      <c r="E20" s="17"/>
      <c r="F20" s="17"/>
      <c r="G20" s="43"/>
      <c r="H20" s="13"/>
      <c r="I20" s="13"/>
      <c r="J20" s="13"/>
      <c r="K20" s="13"/>
      <c r="L20" s="13"/>
      <c r="M20" s="13"/>
      <c r="N20" s="13"/>
    </row>
    <row r="21" spans="1:14" x14ac:dyDescent="0.25">
      <c r="C21" s="14"/>
      <c r="D21" s="17"/>
      <c r="E21" s="17"/>
      <c r="F21" s="32"/>
    </row>
    <row r="22" spans="1:14" x14ac:dyDescent="0.25">
      <c r="C22" s="14"/>
      <c r="D22" s="17"/>
      <c r="E22" s="17"/>
      <c r="F22" s="32"/>
    </row>
    <row r="23" spans="1:14" x14ac:dyDescent="0.25">
      <c r="C23" s="14"/>
      <c r="D23" s="17"/>
      <c r="E23" s="17"/>
      <c r="F23" s="32"/>
    </row>
    <row r="24" spans="1:14" x14ac:dyDescent="0.25">
      <c r="C24" s="14"/>
      <c r="D24" s="17"/>
      <c r="E24" s="17"/>
      <c r="F24" s="32"/>
    </row>
    <row r="25" spans="1:14" x14ac:dyDescent="0.25">
      <c r="C25" s="14"/>
      <c r="D25" s="17"/>
      <c r="E25" s="17"/>
      <c r="F25" s="32"/>
    </row>
    <row r="26" spans="1:14" x14ac:dyDescent="0.25">
      <c r="C26" s="14"/>
      <c r="D26" s="17"/>
      <c r="E26" s="17"/>
      <c r="F26" s="32"/>
    </row>
    <row r="27" spans="1:14" x14ac:dyDescent="0.25">
      <c r="C27" s="14"/>
      <c r="D27" s="17"/>
      <c r="E27" s="17"/>
      <c r="F27" s="32"/>
    </row>
    <row r="28" spans="1:14" x14ac:dyDescent="0.25">
      <c r="C28" s="14"/>
      <c r="D28" s="17"/>
      <c r="E28" s="17"/>
      <c r="F28" s="32"/>
    </row>
    <row r="29" spans="1:14" x14ac:dyDescent="0.25">
      <c r="C29" s="14"/>
      <c r="D29" s="17"/>
      <c r="E29" s="17"/>
      <c r="F29" s="32"/>
    </row>
    <row r="30" spans="1:14" x14ac:dyDescent="0.25">
      <c r="C30" s="14"/>
      <c r="D30" s="17"/>
      <c r="E30" s="17"/>
      <c r="F30" s="32"/>
    </row>
    <row r="31" spans="1:14" x14ac:dyDescent="0.25">
      <c r="C31" s="14"/>
      <c r="D31" s="17"/>
      <c r="E31" s="17"/>
      <c r="F31" s="32"/>
    </row>
    <row r="32" spans="1:14" x14ac:dyDescent="0.25">
      <c r="C32" s="14"/>
      <c r="D32" s="17"/>
      <c r="E32" s="17"/>
      <c r="F32" s="32"/>
    </row>
    <row r="33" spans="3:6" x14ac:dyDescent="0.25">
      <c r="C33" s="14"/>
      <c r="D33" s="17"/>
      <c r="E33" s="17"/>
      <c r="F33" s="32"/>
    </row>
    <row r="34" spans="3:6" x14ac:dyDescent="0.25">
      <c r="C34" s="14"/>
      <c r="D34" s="17"/>
      <c r="E34" s="17"/>
      <c r="F34" s="32"/>
    </row>
    <row r="35" spans="3:6" x14ac:dyDescent="0.25">
      <c r="C35" s="14"/>
      <c r="D35" s="17"/>
      <c r="E35" s="17"/>
      <c r="F35" s="32"/>
    </row>
    <row r="36" spans="3:6" x14ac:dyDescent="0.25">
      <c r="C36" s="14"/>
      <c r="D36" s="17"/>
      <c r="E36" s="17"/>
      <c r="F36" s="32"/>
    </row>
    <row r="37" spans="3:6" x14ac:dyDescent="0.25">
      <c r="C37" s="14"/>
      <c r="D37" s="17"/>
      <c r="E37" s="17"/>
      <c r="F37" s="32"/>
    </row>
    <row r="38" spans="3:6" x14ac:dyDescent="0.25">
      <c r="C38" s="14"/>
      <c r="D38" s="17"/>
      <c r="E38" s="17"/>
      <c r="F38" s="32"/>
    </row>
    <row r="39" spans="3:6" x14ac:dyDescent="0.25">
      <c r="C39" s="14"/>
      <c r="D39" s="17"/>
      <c r="E39" s="17"/>
      <c r="F39" s="32"/>
    </row>
    <row r="40" spans="3:6" x14ac:dyDescent="0.25">
      <c r="C40" s="14"/>
      <c r="D40" s="17"/>
      <c r="E40" s="17"/>
      <c r="F40" s="32"/>
    </row>
    <row r="41" spans="3:6" x14ac:dyDescent="0.25">
      <c r="C41" s="14"/>
      <c r="D41" s="17"/>
      <c r="E41" s="17"/>
      <c r="F41" s="32"/>
    </row>
    <row r="42" spans="3:6" x14ac:dyDescent="0.25">
      <c r="D42" s="17"/>
      <c r="E42" s="17"/>
      <c r="F42" s="32"/>
    </row>
    <row r="43" spans="3:6" x14ac:dyDescent="0.25">
      <c r="D43" s="17"/>
      <c r="E43" s="17"/>
      <c r="F43" s="32"/>
    </row>
    <row r="44" spans="3:6" x14ac:dyDescent="0.25">
      <c r="D44" s="17"/>
      <c r="E44" s="17"/>
      <c r="F44" s="32"/>
    </row>
    <row r="45" spans="3:6" x14ac:dyDescent="0.25">
      <c r="D45" s="17"/>
      <c r="E45" s="17"/>
      <c r="F45" s="32"/>
    </row>
    <row r="46" spans="3:6" x14ac:dyDescent="0.25">
      <c r="D46" s="17"/>
      <c r="E46" s="17"/>
      <c r="F46" s="32"/>
    </row>
  </sheetData>
  <mergeCells count="1">
    <mergeCell ref="D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D614-B137-4AD7-8A7B-AA85DBB572EF}">
  <dimension ref="A1:R42"/>
  <sheetViews>
    <sheetView tabSelected="1" workbookViewId="0">
      <pane xSplit="1" topLeftCell="B1" activePane="topRight" state="frozen"/>
      <selection pane="topRight" activeCell="D11" sqref="D11:K12"/>
    </sheetView>
  </sheetViews>
  <sheetFormatPr defaultRowHeight="15" x14ac:dyDescent="0.25"/>
  <cols>
    <col min="1" max="1" width="13.140625" customWidth="1"/>
    <col min="2" max="2" width="22.5703125" customWidth="1"/>
    <col min="3" max="3" width="54.5703125" customWidth="1"/>
    <col min="4" max="4" width="21.5703125" customWidth="1"/>
    <col min="5" max="5" width="23.85546875" customWidth="1"/>
    <col min="6" max="6" width="19.42578125" customWidth="1"/>
    <col min="7" max="7" width="28.28515625" style="79" customWidth="1"/>
    <col min="8" max="8" width="22.28515625" customWidth="1"/>
    <col min="9" max="9" width="20.42578125" customWidth="1"/>
    <col min="10" max="10" width="16.28515625" customWidth="1"/>
    <col min="11" max="11" width="24.5703125" customWidth="1"/>
    <col min="12" max="12" width="17.85546875" customWidth="1"/>
    <col min="13" max="13" width="20.42578125" style="93" customWidth="1"/>
    <col min="14" max="14" width="92.140625" customWidth="1"/>
  </cols>
  <sheetData>
    <row r="1" spans="1:18" ht="15.75" x14ac:dyDescent="0.25">
      <c r="A1" s="21"/>
      <c r="B1" s="5"/>
      <c r="C1" s="22"/>
      <c r="D1" s="107" t="s">
        <v>52</v>
      </c>
      <c r="E1" s="108"/>
      <c r="F1" s="108"/>
      <c r="G1" s="108"/>
      <c r="H1" s="108"/>
      <c r="I1" s="108"/>
      <c r="J1" s="94"/>
      <c r="K1" s="94"/>
      <c r="L1" s="94"/>
      <c r="M1" s="86"/>
      <c r="O1" s="5"/>
      <c r="P1" s="5"/>
      <c r="Q1" s="5"/>
    </row>
    <row r="2" spans="1:18" ht="83.25" customHeight="1" x14ac:dyDescent="0.25">
      <c r="A2" s="64" t="s">
        <v>1</v>
      </c>
      <c r="B2" s="65" t="s">
        <v>2</v>
      </c>
      <c r="C2" s="66" t="s">
        <v>3</v>
      </c>
      <c r="D2" s="67" t="s">
        <v>53</v>
      </c>
      <c r="E2" s="68" t="s">
        <v>54</v>
      </c>
      <c r="F2" s="69" t="s">
        <v>55</v>
      </c>
      <c r="G2" s="70" t="s">
        <v>56</v>
      </c>
      <c r="H2" s="70" t="s">
        <v>57</v>
      </c>
      <c r="I2" s="70" t="s">
        <v>58</v>
      </c>
      <c r="J2" s="70" t="s">
        <v>59</v>
      </c>
      <c r="K2" s="70" t="s">
        <v>60</v>
      </c>
      <c r="L2" s="71" t="s">
        <v>11</v>
      </c>
      <c r="M2" s="87" t="s">
        <v>61</v>
      </c>
      <c r="N2" s="85" t="s">
        <v>62</v>
      </c>
      <c r="O2" s="72"/>
      <c r="P2" s="72"/>
    </row>
    <row r="3" spans="1:18" ht="120" customHeight="1" x14ac:dyDescent="0.25">
      <c r="A3" s="7"/>
      <c r="B3" s="8"/>
      <c r="C3" s="9" t="s">
        <v>15</v>
      </c>
      <c r="D3" s="10">
        <v>2</v>
      </c>
      <c r="E3" s="10">
        <v>1.7</v>
      </c>
      <c r="F3" s="31">
        <v>1.7</v>
      </c>
      <c r="G3" s="81">
        <v>1.4</v>
      </c>
      <c r="H3" s="82">
        <v>1.1000000000000001</v>
      </c>
      <c r="I3" s="82">
        <v>1.3</v>
      </c>
      <c r="J3" s="100">
        <v>1.6</v>
      </c>
      <c r="K3" s="82">
        <v>1.3</v>
      </c>
      <c r="L3" s="8"/>
      <c r="M3" s="104"/>
      <c r="N3" s="8"/>
      <c r="P3" s="5"/>
      <c r="Q3" s="6"/>
      <c r="R3" s="6"/>
    </row>
    <row r="4" spans="1:18" ht="79.5" customHeight="1" x14ac:dyDescent="0.25">
      <c r="A4" s="15" t="s">
        <v>25</v>
      </c>
      <c r="B4" s="16" t="s">
        <v>26</v>
      </c>
      <c r="C4" s="33" t="s">
        <v>27</v>
      </c>
      <c r="D4" s="78">
        <f>3*D3</f>
        <v>6</v>
      </c>
      <c r="E4" s="77">
        <f>2*E3</f>
        <v>3.4</v>
      </c>
      <c r="F4" s="84">
        <f>5*F3</f>
        <v>8.5</v>
      </c>
      <c r="G4" s="83">
        <f>3*G3</f>
        <v>4.1999999999999993</v>
      </c>
      <c r="H4" s="83">
        <f>5*H3</f>
        <v>5.5</v>
      </c>
      <c r="I4" s="83">
        <f>5*I3</f>
        <v>6.5</v>
      </c>
      <c r="J4" s="95">
        <f>2*J3</f>
        <v>3.2</v>
      </c>
      <c r="K4" s="98">
        <f>2*K3</f>
        <v>2.6</v>
      </c>
      <c r="L4" s="28">
        <f t="shared" ref="L4:L11" si="0">SUM(D4:K4)</f>
        <v>39.9</v>
      </c>
      <c r="M4" s="101">
        <v>10518761</v>
      </c>
      <c r="N4" s="102" t="s">
        <v>28</v>
      </c>
      <c r="P4" s="5"/>
      <c r="Q4" s="6"/>
      <c r="R4" s="5"/>
    </row>
    <row r="5" spans="1:18" ht="63" x14ac:dyDescent="0.25">
      <c r="A5" s="15" t="s">
        <v>29</v>
      </c>
      <c r="B5" s="16" t="s">
        <v>30</v>
      </c>
      <c r="C5" s="34" t="s">
        <v>31</v>
      </c>
      <c r="D5" s="78">
        <f>4*D3</f>
        <v>8</v>
      </c>
      <c r="E5" s="77">
        <f>1*E3</f>
        <v>1.7</v>
      </c>
      <c r="F5" s="84">
        <f>3*F3</f>
        <v>5.0999999999999996</v>
      </c>
      <c r="G5" s="83">
        <f>1*G3</f>
        <v>1.4</v>
      </c>
      <c r="H5" s="83">
        <f>3*H3</f>
        <v>3.3000000000000003</v>
      </c>
      <c r="I5" s="83">
        <f>3*I3</f>
        <v>3.9000000000000004</v>
      </c>
      <c r="J5" s="95">
        <f>3*J3</f>
        <v>4.8000000000000007</v>
      </c>
      <c r="K5" s="84">
        <f>1*K3</f>
        <v>1.3</v>
      </c>
      <c r="L5" s="28">
        <f t="shared" si="0"/>
        <v>29.5</v>
      </c>
      <c r="M5" s="101">
        <v>4590243</v>
      </c>
      <c r="N5" s="102"/>
      <c r="P5" s="5"/>
      <c r="Q5" s="6"/>
      <c r="R5" s="5"/>
    </row>
    <row r="6" spans="1:18" ht="51.75" customHeight="1" x14ac:dyDescent="0.25">
      <c r="A6" s="73" t="s">
        <v>63</v>
      </c>
      <c r="B6" s="74" t="s">
        <v>33</v>
      </c>
      <c r="C6" s="34"/>
      <c r="D6" s="75">
        <f>5*D3</f>
        <v>10</v>
      </c>
      <c r="E6" s="76">
        <f>4*E3</f>
        <v>6.8</v>
      </c>
      <c r="F6" s="76">
        <f>5*F3</f>
        <v>8.5</v>
      </c>
      <c r="G6" s="75">
        <f>2*G3</f>
        <v>2.8</v>
      </c>
      <c r="H6" s="76">
        <f>5*H3</f>
        <v>5.5</v>
      </c>
      <c r="I6" s="97">
        <f>5*I3</f>
        <v>6.5</v>
      </c>
      <c r="J6" s="95">
        <f>1*J3</f>
        <v>1.6</v>
      </c>
      <c r="K6" s="76">
        <f>4*K3</f>
        <v>5.2</v>
      </c>
      <c r="L6" s="28">
        <f t="shared" si="0"/>
        <v>46.900000000000006</v>
      </c>
      <c r="M6" s="101">
        <v>15561215</v>
      </c>
      <c r="N6" s="103" t="s">
        <v>34</v>
      </c>
      <c r="P6" s="6"/>
      <c r="Q6" s="6"/>
      <c r="R6" s="6"/>
    </row>
    <row r="7" spans="1:18" ht="35.25" customHeight="1" x14ac:dyDescent="0.25">
      <c r="A7" s="7" t="s">
        <v>37</v>
      </c>
      <c r="B7" s="8" t="s">
        <v>38</v>
      </c>
      <c r="C7" s="33" t="s">
        <v>27</v>
      </c>
      <c r="D7" s="75">
        <f>2*D3</f>
        <v>4</v>
      </c>
      <c r="E7" s="76">
        <f>4*E3</f>
        <v>6.8</v>
      </c>
      <c r="F7" s="76">
        <f>4*F3</f>
        <v>6.8</v>
      </c>
      <c r="G7" s="75">
        <f>5*G3</f>
        <v>7</v>
      </c>
      <c r="H7" s="76">
        <f>5*H3</f>
        <v>5.5</v>
      </c>
      <c r="I7" s="97">
        <f>4*I3</f>
        <v>5.2</v>
      </c>
      <c r="J7" s="95">
        <f>5*J3</f>
        <v>8</v>
      </c>
      <c r="K7" s="76">
        <f>5*K3</f>
        <v>6.5</v>
      </c>
      <c r="L7" s="28">
        <f t="shared" si="0"/>
        <v>49.800000000000004</v>
      </c>
      <c r="M7" s="101">
        <v>1321550</v>
      </c>
      <c r="N7" s="99" t="s">
        <v>39</v>
      </c>
      <c r="P7" s="6"/>
      <c r="Q7" s="6"/>
      <c r="R7" s="6"/>
    </row>
    <row r="8" spans="1:18" ht="51" customHeight="1" x14ac:dyDescent="0.25">
      <c r="A8" s="7" t="s">
        <v>40</v>
      </c>
      <c r="B8" s="8" t="s">
        <v>41</v>
      </c>
      <c r="C8" s="33" t="s">
        <v>27</v>
      </c>
      <c r="D8" s="75">
        <f>1*D3</f>
        <v>2</v>
      </c>
      <c r="E8" s="76">
        <f>1*E3</f>
        <v>1.7</v>
      </c>
      <c r="F8" s="76">
        <f>4*F3</f>
        <v>6.8</v>
      </c>
      <c r="G8" s="75">
        <f>3*G3</f>
        <v>4.1999999999999993</v>
      </c>
      <c r="H8" s="76">
        <f>5*H3</f>
        <v>5.5</v>
      </c>
      <c r="I8" s="97">
        <f>5*I3</f>
        <v>6.5</v>
      </c>
      <c r="J8" s="95">
        <f>4*J3</f>
        <v>6.4</v>
      </c>
      <c r="K8" s="76">
        <f>4*K3</f>
        <v>5.2</v>
      </c>
      <c r="L8" s="28">
        <f t="shared" si="0"/>
        <v>38.300000000000004</v>
      </c>
      <c r="M8" s="101">
        <v>2268109</v>
      </c>
      <c r="N8" s="99" t="s">
        <v>42</v>
      </c>
      <c r="P8" s="6"/>
      <c r="Q8" s="6"/>
      <c r="R8" s="6"/>
    </row>
    <row r="9" spans="1:18" ht="58.5" customHeight="1" x14ac:dyDescent="0.25">
      <c r="A9" s="7" t="s">
        <v>43</v>
      </c>
      <c r="B9" s="8" t="s">
        <v>44</v>
      </c>
      <c r="C9" s="33"/>
      <c r="D9" s="75">
        <f>4*D3</f>
        <v>8</v>
      </c>
      <c r="E9" s="76">
        <f>2*E3</f>
        <v>3.4</v>
      </c>
      <c r="F9" s="76">
        <f>5*F3</f>
        <v>8.5</v>
      </c>
      <c r="G9" s="75">
        <f>2*G3</f>
        <v>2.8</v>
      </c>
      <c r="H9" s="76">
        <f>4*H3</f>
        <v>4.4000000000000004</v>
      </c>
      <c r="I9" s="97">
        <f>5*I3</f>
        <v>6.5</v>
      </c>
      <c r="J9" s="95">
        <f>2*J3</f>
        <v>3.2</v>
      </c>
      <c r="K9" s="76">
        <f>2*K3</f>
        <v>2.6</v>
      </c>
      <c r="L9" s="28">
        <f t="shared" si="0"/>
        <v>39.400000000000006</v>
      </c>
      <c r="M9" s="101">
        <v>10518761</v>
      </c>
      <c r="N9" s="99" t="s">
        <v>45</v>
      </c>
      <c r="P9" s="6"/>
      <c r="Q9" s="6"/>
      <c r="R9" s="6"/>
    </row>
    <row r="10" spans="1:18" s="79" customFormat="1" ht="31.5" x14ac:dyDescent="0.25">
      <c r="A10" s="7" t="s">
        <v>46</v>
      </c>
      <c r="B10" s="8" t="s">
        <v>47</v>
      </c>
      <c r="C10" s="33" t="s">
        <v>27</v>
      </c>
      <c r="D10" s="27">
        <f>5*D3</f>
        <v>10</v>
      </c>
      <c r="E10" s="27">
        <f>5*E3</f>
        <v>8.5</v>
      </c>
      <c r="F10" s="27">
        <f>3*F3</f>
        <v>5.0999999999999996</v>
      </c>
      <c r="G10" s="75">
        <f>4*G3</f>
        <v>5.6</v>
      </c>
      <c r="H10" s="76">
        <f>3*H3</f>
        <v>3.3000000000000003</v>
      </c>
      <c r="I10" s="97">
        <f>3*I3</f>
        <v>3.9000000000000004</v>
      </c>
      <c r="J10" s="96">
        <f>3*J3</f>
        <v>4.8000000000000007</v>
      </c>
      <c r="K10" s="99">
        <f>3*K3</f>
        <v>3.9000000000000004</v>
      </c>
      <c r="L10" s="27">
        <f t="shared" si="0"/>
        <v>45.1</v>
      </c>
      <c r="M10" s="88">
        <v>6147559</v>
      </c>
      <c r="N10" s="27" t="s">
        <v>48</v>
      </c>
      <c r="P10" s="6"/>
      <c r="Q10" s="6"/>
      <c r="R10" s="6"/>
    </row>
    <row r="11" spans="1:18" s="80" customFormat="1" ht="31.5" x14ac:dyDescent="0.25">
      <c r="A11" s="35" t="s">
        <v>49</v>
      </c>
      <c r="B11" s="36" t="s">
        <v>64</v>
      </c>
      <c r="C11" s="37" t="s">
        <v>27</v>
      </c>
      <c r="D11" s="38">
        <f>(D7+D10)/2</f>
        <v>7</v>
      </c>
      <c r="E11" s="38">
        <f t="shared" ref="E11:K11" si="1">(E7+E10)/2</f>
        <v>7.65</v>
      </c>
      <c r="F11" s="38">
        <f t="shared" si="1"/>
        <v>5.9499999999999993</v>
      </c>
      <c r="G11" s="38">
        <f t="shared" si="1"/>
        <v>6.3</v>
      </c>
      <c r="H11" s="38">
        <f t="shared" si="1"/>
        <v>4.4000000000000004</v>
      </c>
      <c r="I11" s="38">
        <f t="shared" si="1"/>
        <v>4.5500000000000007</v>
      </c>
      <c r="J11" s="105">
        <f t="shared" si="1"/>
        <v>6.4</v>
      </c>
      <c r="K11" s="38">
        <f t="shared" si="1"/>
        <v>5.2</v>
      </c>
      <c r="L11" s="38">
        <f t="shared" si="0"/>
        <v>47.45000000000001</v>
      </c>
      <c r="M11" s="89">
        <f>SUM(M10,M7)</f>
        <v>7469109</v>
      </c>
      <c r="N11" s="38" t="s">
        <v>65</v>
      </c>
      <c r="O11" s="40"/>
      <c r="P11" s="40"/>
      <c r="Q11" s="40"/>
    </row>
    <row r="12" spans="1:18" ht="15.75" x14ac:dyDescent="0.25">
      <c r="A12" s="19"/>
      <c r="B12" s="18"/>
      <c r="C12" s="14"/>
      <c r="D12" s="20"/>
      <c r="E12" s="20"/>
      <c r="F12" s="20"/>
      <c r="G12" s="106"/>
      <c r="H12" s="106"/>
      <c r="I12" s="106"/>
      <c r="J12" s="106"/>
      <c r="K12" s="106"/>
      <c r="L12" s="13"/>
      <c r="M12" s="90"/>
      <c r="O12" s="5"/>
      <c r="P12" s="5"/>
      <c r="Q12" s="5"/>
    </row>
    <row r="13" spans="1:18" ht="15.75" x14ac:dyDescent="0.25">
      <c r="A13" s="19"/>
      <c r="B13" s="13"/>
      <c r="C13" s="14"/>
      <c r="D13" s="17"/>
      <c r="E13" s="17"/>
      <c r="F13" s="17"/>
      <c r="G13" s="13"/>
      <c r="H13" s="13"/>
      <c r="I13" s="13"/>
      <c r="J13" s="13"/>
      <c r="K13" s="13"/>
      <c r="L13" s="13"/>
      <c r="M13" s="90"/>
      <c r="O13" s="5"/>
      <c r="P13" s="5"/>
      <c r="Q13" s="5"/>
    </row>
    <row r="14" spans="1:18" ht="15.75" x14ac:dyDescent="0.25">
      <c r="A14" s="19"/>
      <c r="B14" s="13"/>
      <c r="C14" s="14"/>
      <c r="D14" s="17"/>
      <c r="E14" s="17"/>
      <c r="F14" s="17"/>
      <c r="G14" s="13"/>
      <c r="H14" s="13"/>
      <c r="I14" s="13"/>
      <c r="J14" s="13"/>
      <c r="K14" s="13"/>
      <c r="L14" s="13"/>
      <c r="M14" s="90"/>
      <c r="O14" s="5"/>
      <c r="P14" s="5"/>
      <c r="Q14" s="5"/>
    </row>
    <row r="15" spans="1:18" ht="15.75" x14ac:dyDescent="0.25">
      <c r="A15" s="19"/>
      <c r="B15" s="13"/>
      <c r="C15" s="14"/>
      <c r="D15" s="17"/>
      <c r="E15" s="17"/>
      <c r="F15" s="17"/>
      <c r="G15" s="13"/>
      <c r="H15" s="13"/>
      <c r="I15" s="13"/>
      <c r="J15" s="13"/>
      <c r="K15" s="13"/>
      <c r="L15" s="13"/>
      <c r="M15" s="90"/>
      <c r="O15" s="5"/>
      <c r="P15" s="5"/>
      <c r="Q15" s="5"/>
    </row>
    <row r="16" spans="1:18" ht="15.75" x14ac:dyDescent="0.25">
      <c r="A16" s="19"/>
      <c r="B16" s="13"/>
      <c r="C16" s="14"/>
      <c r="D16" s="17"/>
      <c r="E16" s="17"/>
      <c r="F16" s="32"/>
      <c r="G16" s="13"/>
      <c r="H16" s="13"/>
      <c r="I16" s="13"/>
      <c r="J16" s="5"/>
      <c r="K16" s="5"/>
      <c r="L16" s="5"/>
      <c r="M16" s="91"/>
      <c r="O16" s="5"/>
      <c r="P16" s="5"/>
      <c r="Q16" s="5"/>
    </row>
    <row r="17" spans="1:17" ht="15.75" x14ac:dyDescent="0.25">
      <c r="A17" s="21"/>
      <c r="B17" s="5"/>
      <c r="C17" s="14"/>
      <c r="D17" s="17"/>
      <c r="E17" s="17"/>
      <c r="F17" s="32"/>
      <c r="G17" s="5"/>
      <c r="H17" s="5"/>
      <c r="I17" s="5"/>
      <c r="J17" s="5"/>
      <c r="K17" s="5"/>
      <c r="L17" s="5"/>
      <c r="M17" s="92"/>
      <c r="O17" s="5"/>
      <c r="P17" s="5"/>
      <c r="Q17" s="5"/>
    </row>
    <row r="18" spans="1:17" ht="15.75" x14ac:dyDescent="0.25">
      <c r="A18" s="21"/>
      <c r="B18" s="5"/>
      <c r="C18" s="14"/>
      <c r="D18" s="17"/>
      <c r="E18" s="17"/>
      <c r="F18" s="32"/>
      <c r="G18" s="5"/>
      <c r="H18" s="5"/>
      <c r="I18" s="5"/>
      <c r="J18" s="5"/>
      <c r="K18" s="5"/>
      <c r="L18" s="5"/>
      <c r="M18" s="92"/>
      <c r="O18" s="5"/>
      <c r="P18" s="5"/>
      <c r="Q18" s="5"/>
    </row>
    <row r="19" spans="1:17" ht="15.75" x14ac:dyDescent="0.25">
      <c r="A19" s="21"/>
      <c r="B19" s="5"/>
      <c r="C19" s="14"/>
      <c r="D19" s="17"/>
      <c r="E19" s="17"/>
      <c r="F19" s="32"/>
      <c r="G19" s="5"/>
      <c r="H19" s="5"/>
      <c r="I19" s="5"/>
      <c r="J19" s="5"/>
      <c r="K19" s="5"/>
      <c r="L19" s="5"/>
      <c r="M19" s="92"/>
      <c r="O19" s="5"/>
      <c r="P19" s="5"/>
      <c r="Q19" s="5"/>
    </row>
    <row r="20" spans="1:17" ht="15.75" x14ac:dyDescent="0.25">
      <c r="A20" s="21"/>
      <c r="B20" s="5"/>
      <c r="C20" s="14"/>
      <c r="D20" s="17"/>
      <c r="E20" s="17"/>
      <c r="F20" s="32"/>
      <c r="G20" s="5"/>
      <c r="H20" s="5"/>
      <c r="I20" s="5"/>
      <c r="J20" s="5"/>
      <c r="K20" s="5"/>
      <c r="L20" s="5"/>
      <c r="M20" s="92"/>
      <c r="O20" s="5"/>
      <c r="P20" s="5"/>
      <c r="Q20" s="5"/>
    </row>
    <row r="21" spans="1:17" ht="15.75" x14ac:dyDescent="0.25">
      <c r="A21" s="21"/>
      <c r="B21" s="5"/>
      <c r="C21" s="14"/>
      <c r="D21" s="17"/>
      <c r="E21" s="17"/>
      <c r="F21" s="32"/>
      <c r="G21" s="5"/>
      <c r="H21" s="5"/>
      <c r="I21" s="5"/>
      <c r="J21" s="5"/>
      <c r="K21" s="5"/>
      <c r="L21" s="5"/>
      <c r="M21" s="92"/>
      <c r="O21" s="5"/>
      <c r="P21" s="5"/>
      <c r="Q21" s="5"/>
    </row>
    <row r="22" spans="1:17" ht="15.75" x14ac:dyDescent="0.25">
      <c r="A22" s="21"/>
      <c r="B22" s="5"/>
      <c r="C22" s="14"/>
      <c r="D22" s="17"/>
      <c r="E22" s="17"/>
      <c r="F22" s="32"/>
      <c r="G22" s="5"/>
      <c r="H22" s="5"/>
      <c r="I22" s="5"/>
      <c r="J22" s="5"/>
      <c r="K22" s="5"/>
      <c r="L22" s="5"/>
      <c r="M22" s="92"/>
      <c r="O22" s="5"/>
      <c r="P22" s="5"/>
      <c r="Q22" s="5"/>
    </row>
    <row r="23" spans="1:17" ht="15.75" x14ac:dyDescent="0.25">
      <c r="A23" s="21"/>
      <c r="B23" s="5"/>
      <c r="C23" s="14"/>
      <c r="D23" s="17"/>
      <c r="E23" s="17"/>
      <c r="F23" s="32"/>
      <c r="G23" s="5"/>
      <c r="H23" s="5"/>
      <c r="I23" s="5"/>
      <c r="J23" s="5"/>
      <c r="K23" s="5"/>
      <c r="L23" s="5"/>
      <c r="M23" s="92"/>
      <c r="O23" s="5"/>
      <c r="P23" s="5"/>
      <c r="Q23" s="5"/>
    </row>
    <row r="24" spans="1:17" ht="15.75" x14ac:dyDescent="0.25">
      <c r="A24" s="21"/>
      <c r="B24" s="5"/>
      <c r="C24" s="14"/>
      <c r="D24" s="17"/>
      <c r="E24" s="17"/>
      <c r="F24" s="32"/>
      <c r="G24" s="5"/>
      <c r="H24" s="5"/>
      <c r="I24" s="5"/>
      <c r="J24" s="5"/>
      <c r="K24" s="5"/>
      <c r="L24" s="5"/>
      <c r="M24" s="92"/>
      <c r="O24" s="5"/>
      <c r="P24" s="5"/>
      <c r="Q24" s="5"/>
    </row>
    <row r="25" spans="1:17" ht="15.75" x14ac:dyDescent="0.25">
      <c r="A25" s="21"/>
      <c r="B25" s="5"/>
      <c r="C25" s="14"/>
      <c r="D25" s="17"/>
      <c r="E25" s="17"/>
      <c r="F25" s="32"/>
      <c r="G25" s="5"/>
      <c r="H25" s="5"/>
      <c r="I25" s="5"/>
      <c r="J25" s="5"/>
      <c r="K25" s="5"/>
      <c r="L25" s="5"/>
      <c r="M25" s="92"/>
      <c r="O25" s="5"/>
      <c r="P25" s="5"/>
      <c r="Q25" s="5"/>
    </row>
    <row r="26" spans="1:17" ht="15.75" x14ac:dyDescent="0.25">
      <c r="A26" s="21"/>
      <c r="B26" s="5"/>
      <c r="C26" s="14"/>
      <c r="D26" s="17"/>
      <c r="E26" s="17"/>
      <c r="F26" s="32"/>
      <c r="G26" s="5"/>
      <c r="H26" s="5"/>
      <c r="I26" s="5"/>
      <c r="J26" s="5"/>
      <c r="K26" s="5"/>
      <c r="L26" s="5"/>
      <c r="M26" s="92"/>
      <c r="O26" s="5"/>
      <c r="P26" s="5"/>
      <c r="Q26" s="5"/>
    </row>
    <row r="27" spans="1:17" ht="15.75" x14ac:dyDescent="0.25">
      <c r="A27" s="21"/>
      <c r="B27" s="5"/>
      <c r="C27" s="14"/>
      <c r="D27" s="17"/>
      <c r="E27" s="17"/>
      <c r="F27" s="32"/>
      <c r="G27" s="5"/>
      <c r="H27" s="5"/>
      <c r="I27" s="5"/>
      <c r="J27" s="5"/>
      <c r="K27" s="5"/>
      <c r="L27" s="5"/>
      <c r="M27" s="92"/>
      <c r="O27" s="5"/>
      <c r="P27" s="5"/>
      <c r="Q27" s="5"/>
    </row>
    <row r="28" spans="1:17" ht="15.75" x14ac:dyDescent="0.25">
      <c r="A28" s="21"/>
      <c r="B28" s="5"/>
      <c r="C28" s="14"/>
      <c r="D28" s="17"/>
      <c r="E28" s="17"/>
      <c r="F28" s="32"/>
      <c r="G28" s="5"/>
      <c r="H28" s="5"/>
      <c r="I28" s="5"/>
      <c r="J28" s="5"/>
      <c r="K28" s="5"/>
      <c r="L28" s="5"/>
      <c r="M28" s="92"/>
      <c r="O28" s="5"/>
      <c r="P28" s="5"/>
      <c r="Q28" s="5"/>
    </row>
    <row r="29" spans="1:17" ht="15.75" x14ac:dyDescent="0.25">
      <c r="A29" s="21"/>
      <c r="B29" s="5"/>
      <c r="C29" s="14"/>
      <c r="D29" s="17"/>
      <c r="E29" s="17"/>
      <c r="F29" s="32"/>
      <c r="G29" s="5"/>
      <c r="H29" s="5"/>
      <c r="I29" s="5"/>
      <c r="J29" s="5"/>
      <c r="K29" s="5"/>
      <c r="L29" s="5"/>
      <c r="M29" s="92"/>
      <c r="O29" s="5"/>
      <c r="P29" s="5"/>
      <c r="Q29" s="5"/>
    </row>
    <row r="30" spans="1:17" ht="15.75" x14ac:dyDescent="0.25">
      <c r="A30" s="21"/>
      <c r="B30" s="5"/>
      <c r="C30" s="14"/>
      <c r="D30" s="17"/>
      <c r="E30" s="17"/>
      <c r="F30" s="32"/>
      <c r="G30" s="5"/>
      <c r="H30" s="5"/>
      <c r="I30" s="5"/>
      <c r="J30" s="5"/>
      <c r="K30" s="5"/>
      <c r="L30" s="5"/>
      <c r="M30" s="92"/>
      <c r="O30" s="5"/>
      <c r="P30" s="5"/>
      <c r="Q30" s="5"/>
    </row>
    <row r="31" spans="1:17" ht="15.75" x14ac:dyDescent="0.25">
      <c r="A31" s="21"/>
      <c r="B31" s="5"/>
      <c r="C31" s="14"/>
      <c r="D31" s="17"/>
      <c r="E31" s="17"/>
      <c r="F31" s="32"/>
      <c r="G31" s="5"/>
      <c r="H31" s="5"/>
      <c r="I31" s="5"/>
      <c r="J31" s="5"/>
      <c r="K31" s="5"/>
      <c r="L31" s="5"/>
      <c r="M31" s="92"/>
      <c r="O31" s="5"/>
      <c r="P31" s="5"/>
      <c r="Q31" s="5"/>
    </row>
    <row r="32" spans="1:17" ht="15.75" x14ac:dyDescent="0.25">
      <c r="A32" s="21"/>
      <c r="B32" s="5"/>
      <c r="C32" s="14"/>
      <c r="D32" s="17"/>
      <c r="E32" s="17"/>
      <c r="F32" s="32"/>
      <c r="G32" s="5"/>
      <c r="H32" s="5"/>
      <c r="I32" s="5"/>
      <c r="J32" s="5"/>
      <c r="K32" s="5"/>
      <c r="L32" s="5"/>
      <c r="M32" s="92"/>
      <c r="O32" s="5"/>
      <c r="P32" s="5"/>
      <c r="Q32" s="5"/>
    </row>
    <row r="33" spans="1:17" ht="15.75" x14ac:dyDescent="0.25">
      <c r="A33" s="21"/>
      <c r="B33" s="5"/>
      <c r="C33" s="14"/>
      <c r="D33" s="17"/>
      <c r="E33" s="17"/>
      <c r="F33" s="32"/>
      <c r="G33" s="5"/>
      <c r="H33" s="5"/>
      <c r="I33" s="5"/>
      <c r="J33" s="5"/>
      <c r="K33" s="5"/>
      <c r="L33" s="5"/>
      <c r="M33" s="92"/>
      <c r="O33" s="5"/>
      <c r="P33" s="5"/>
      <c r="Q33" s="5"/>
    </row>
    <row r="34" spans="1:17" ht="15.75" x14ac:dyDescent="0.25">
      <c r="A34" s="21"/>
      <c r="B34" s="5"/>
      <c r="C34" s="14"/>
      <c r="D34" s="17"/>
      <c r="E34" s="17"/>
      <c r="F34" s="32"/>
      <c r="G34" s="5"/>
      <c r="H34" s="5"/>
      <c r="I34" s="5"/>
      <c r="J34" s="5"/>
      <c r="K34" s="5"/>
      <c r="L34" s="5"/>
      <c r="M34" s="92"/>
      <c r="O34" s="5"/>
      <c r="P34" s="5"/>
      <c r="Q34" s="5"/>
    </row>
    <row r="35" spans="1:17" ht="15.75" x14ac:dyDescent="0.25">
      <c r="A35" s="21"/>
      <c r="B35" s="5"/>
      <c r="C35" s="14"/>
      <c r="D35" s="17"/>
      <c r="E35" s="17"/>
      <c r="F35" s="32"/>
      <c r="G35" s="5"/>
      <c r="H35" s="5"/>
      <c r="I35" s="5"/>
      <c r="J35" s="5"/>
      <c r="K35" s="5"/>
      <c r="L35" s="5"/>
      <c r="M35" s="92"/>
      <c r="O35" s="5"/>
      <c r="P35" s="5"/>
      <c r="Q35" s="5"/>
    </row>
    <row r="36" spans="1:17" ht="15.75" x14ac:dyDescent="0.25">
      <c r="A36" s="21"/>
      <c r="B36" s="5"/>
      <c r="C36" s="14"/>
      <c r="D36" s="17"/>
      <c r="E36" s="17"/>
      <c r="F36" s="32"/>
      <c r="G36" s="5"/>
      <c r="H36" s="5"/>
      <c r="I36" s="5"/>
      <c r="J36" s="5"/>
      <c r="K36" s="5"/>
      <c r="L36" s="5"/>
      <c r="M36" s="92"/>
      <c r="O36" s="5"/>
      <c r="P36" s="5"/>
      <c r="Q36" s="5"/>
    </row>
    <row r="37" spans="1:17" ht="15.75" x14ac:dyDescent="0.25">
      <c r="A37" s="21"/>
      <c r="B37" s="5"/>
      <c r="C37" s="14"/>
      <c r="D37" s="17"/>
      <c r="E37" s="17"/>
      <c r="F37" s="32"/>
      <c r="G37" s="5"/>
      <c r="H37" s="5"/>
      <c r="I37" s="5"/>
      <c r="J37" s="5"/>
      <c r="K37" s="5"/>
      <c r="L37" s="5"/>
      <c r="M37" s="92"/>
      <c r="O37" s="5"/>
      <c r="P37" s="5"/>
      <c r="Q37" s="5"/>
    </row>
    <row r="38" spans="1:17" ht="15.75" x14ac:dyDescent="0.25">
      <c r="A38" s="21"/>
      <c r="B38" s="5"/>
      <c r="C38" s="22"/>
      <c r="D38" s="17"/>
      <c r="E38" s="17"/>
      <c r="F38" s="32"/>
      <c r="G38" s="5"/>
      <c r="H38" s="5"/>
      <c r="I38" s="5"/>
      <c r="J38" s="5"/>
      <c r="K38" s="5"/>
      <c r="L38" s="5"/>
      <c r="M38" s="92"/>
      <c r="O38" s="5"/>
      <c r="P38" s="5"/>
      <c r="Q38" s="5"/>
    </row>
    <row r="39" spans="1:17" ht="15.75" x14ac:dyDescent="0.25">
      <c r="A39" s="21"/>
      <c r="B39" s="5"/>
      <c r="C39" s="22"/>
      <c r="D39" s="17"/>
      <c r="E39" s="17"/>
      <c r="F39" s="32"/>
      <c r="G39" s="5"/>
      <c r="H39" s="5"/>
      <c r="I39" s="5"/>
      <c r="J39" s="5"/>
      <c r="K39" s="5"/>
      <c r="L39" s="5"/>
      <c r="M39" s="92"/>
      <c r="O39" s="5"/>
      <c r="P39" s="5"/>
      <c r="Q39" s="5"/>
    </row>
    <row r="40" spans="1:17" ht="15.75" x14ac:dyDescent="0.25">
      <c r="A40" s="21"/>
      <c r="B40" s="5"/>
      <c r="C40" s="22"/>
      <c r="D40" s="17"/>
      <c r="E40" s="17"/>
      <c r="F40" s="32"/>
      <c r="G40" s="5"/>
      <c r="H40" s="5"/>
      <c r="I40" s="5"/>
      <c r="J40" s="5"/>
      <c r="K40" s="5"/>
      <c r="L40" s="5"/>
      <c r="M40" s="92"/>
      <c r="O40" s="5"/>
      <c r="P40" s="5"/>
      <c r="Q40" s="5"/>
    </row>
    <row r="41" spans="1:17" ht="15.75" x14ac:dyDescent="0.25">
      <c r="A41" s="21"/>
      <c r="B41" s="5"/>
      <c r="C41" s="22"/>
      <c r="D41" s="17"/>
      <c r="E41" s="17"/>
      <c r="F41" s="32"/>
      <c r="G41" s="5"/>
      <c r="H41" s="5"/>
      <c r="I41" s="5"/>
      <c r="J41" s="5"/>
      <c r="K41" s="5"/>
      <c r="L41" s="5"/>
      <c r="M41" s="92"/>
      <c r="O41" s="5"/>
      <c r="P41" s="5"/>
      <c r="Q41" s="5"/>
    </row>
    <row r="42" spans="1:17" ht="15.75" x14ac:dyDescent="0.25">
      <c r="A42" s="21"/>
      <c r="B42" s="5"/>
      <c r="C42" s="22"/>
      <c r="G42" s="5"/>
      <c r="H42" s="5"/>
      <c r="I42" s="5"/>
      <c r="M42" s="92"/>
    </row>
  </sheetData>
  <mergeCells count="1">
    <mergeCell ref="D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1a1b2e-b440-43e1-9129-83346c2ba1ad">
      <Terms xmlns="http://schemas.microsoft.com/office/infopath/2007/PartnerControls"/>
    </lcf76f155ced4ddcb4097134ff3c332f>
    <TaxCatchAll xmlns="13844e9a-70bf-4b3f-8ba9-7ec75f09bc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C5E120726CB841B350551C3A7361E0" ma:contentTypeVersion="11" ma:contentTypeDescription="Create a new document." ma:contentTypeScope="" ma:versionID="68fe593bb999f1931af86e905877860e">
  <xsd:schema xmlns:xsd="http://www.w3.org/2001/XMLSchema" xmlns:xs="http://www.w3.org/2001/XMLSchema" xmlns:p="http://schemas.microsoft.com/office/2006/metadata/properties" xmlns:ns2="3e1a1b2e-b440-43e1-9129-83346c2ba1ad" xmlns:ns3="13844e9a-70bf-4b3f-8ba9-7ec75f09bc7e" targetNamespace="http://schemas.microsoft.com/office/2006/metadata/properties" ma:root="true" ma:fieldsID="94a01dd36a1b2f5e58dfd1fb0d22f162" ns2:_="" ns3:_="">
    <xsd:import namespace="3e1a1b2e-b440-43e1-9129-83346c2ba1ad"/>
    <xsd:import namespace="13844e9a-70bf-4b3f-8ba9-7ec75f09bc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a1b2e-b440-43e1-9129-83346c2ba1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e6c1609-49e0-4fdc-8f5b-8b798a9691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844e9a-70bf-4b3f-8ba9-7ec75f09bc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9e3f12-5e55-4b08-bdf1-2fc60205b835}" ma:internalName="TaxCatchAll" ma:showField="CatchAllData" ma:web="13844e9a-70bf-4b3f-8ba9-7ec75f09bc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305B9-14DC-42DC-B614-BBB5C3889C1C}">
  <ds:schemaRefs>
    <ds:schemaRef ds:uri="http://schemas.microsoft.com/office/2006/metadata/properties"/>
    <ds:schemaRef ds:uri="http://schemas.microsoft.com/office/infopath/2007/PartnerControls"/>
    <ds:schemaRef ds:uri="3e1a1b2e-b440-43e1-9129-83346c2ba1ad"/>
    <ds:schemaRef ds:uri="13844e9a-70bf-4b3f-8ba9-7ec75f09bc7e"/>
  </ds:schemaRefs>
</ds:datastoreItem>
</file>

<file path=customXml/itemProps2.xml><?xml version="1.0" encoding="utf-8"?>
<ds:datastoreItem xmlns:ds="http://schemas.openxmlformats.org/officeDocument/2006/customXml" ds:itemID="{40591AFC-319B-440E-9E9B-A734630BC307}">
  <ds:schemaRefs>
    <ds:schemaRef ds:uri="http://schemas.microsoft.com/sharepoint/v3/contenttype/forms"/>
  </ds:schemaRefs>
</ds:datastoreItem>
</file>

<file path=customXml/itemProps3.xml><?xml version="1.0" encoding="utf-8"?>
<ds:datastoreItem xmlns:ds="http://schemas.openxmlformats.org/officeDocument/2006/customXml" ds:itemID="{BE5DD5AA-1657-4035-9B9E-C433F9E99E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1a1b2e-b440-43e1-9129-83346c2ba1ad"/>
    <ds:schemaRef ds:uri="13844e9a-70bf-4b3f-8ba9-7ec75f09b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Initial Rating</vt:lpstr>
      <vt:lpstr>Weighted Ranking</vt:lpstr>
    </vt:vector>
  </TitlesOfParts>
  <Manager/>
  <Company>USACE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Herzog, Kathryn M CIV USARMY CENWW (USA)</dc:creator>
  <cp:keywords/>
  <dc:description/>
  <cp:lastModifiedBy>Barnes, Charles A CIV USARMY CENWW (USA)</cp:lastModifiedBy>
  <cp:revision/>
  <dcterms:created xsi:type="dcterms:W3CDTF">2025-03-17T22:46:32Z</dcterms:created>
  <dcterms:modified xsi:type="dcterms:W3CDTF">2025-07-10T20:19:23Z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0x01010032C5E120726CB841B350551C3A7361E0</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